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910"/>
  </bookViews>
  <sheets>
    <sheet name="10910" sheetId="1" r:id="rId1"/>
  </sheets>
  <definedNames>
    <definedName name="_xlnm.Print_Area" localSheetId="0">'10910'!$A$1:$K$830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61" i="1" l="1"/>
  <c r="E1961" i="1"/>
  <c r="H1960" i="1"/>
  <c r="E1960" i="1"/>
  <c r="H1959" i="1"/>
  <c r="E1959" i="1"/>
  <c r="H1958" i="1"/>
  <c r="E1958" i="1"/>
  <c r="H1957" i="1"/>
  <c r="G1957" i="1"/>
  <c r="F1957" i="1"/>
  <c r="E1957" i="1"/>
  <c r="H1956" i="1"/>
  <c r="H1955" i="1" s="1"/>
  <c r="H1952" i="1" s="1"/>
  <c r="E1956" i="1"/>
  <c r="G1955" i="1"/>
  <c r="G1952" i="1" s="1"/>
  <c r="F1955" i="1"/>
  <c r="F1952" i="1" s="1"/>
  <c r="E1955" i="1"/>
  <c r="H1954" i="1"/>
  <c r="E1954" i="1"/>
  <c r="H1953" i="1"/>
  <c r="G1953" i="1"/>
  <c r="F1953" i="1"/>
  <c r="E1953" i="1"/>
  <c r="E1952" i="1"/>
  <c r="H1951" i="1"/>
  <c r="E1951" i="1"/>
  <c r="H1950" i="1"/>
  <c r="E1950" i="1"/>
  <c r="H1949" i="1"/>
  <c r="E1949" i="1"/>
  <c r="H1948" i="1"/>
  <c r="E1948" i="1"/>
  <c r="H1947" i="1"/>
  <c r="G1947" i="1"/>
  <c r="F1947" i="1"/>
  <c r="E1947" i="1"/>
  <c r="H1946" i="1"/>
  <c r="H1945" i="1" s="1"/>
  <c r="H1942" i="1" s="1"/>
  <c r="H1941" i="1" s="1"/>
  <c r="E1946" i="1"/>
  <c r="G1945" i="1"/>
  <c r="G1942" i="1" s="1"/>
  <c r="G1941" i="1" s="1"/>
  <c r="F1945" i="1"/>
  <c r="F1942" i="1" s="1"/>
  <c r="E1945" i="1"/>
  <c r="H1944" i="1"/>
  <c r="E1944" i="1"/>
  <c r="H1943" i="1"/>
  <c r="G1943" i="1"/>
  <c r="F1943" i="1"/>
  <c r="E1943" i="1"/>
  <c r="E1942" i="1"/>
  <c r="E1941" i="1"/>
  <c r="H1940" i="1"/>
  <c r="H1939" i="1" s="1"/>
  <c r="H1938" i="1" s="1"/>
  <c r="E1940" i="1"/>
  <c r="G1939" i="1"/>
  <c r="G1938" i="1" s="1"/>
  <c r="F1939" i="1"/>
  <c r="E1939" i="1"/>
  <c r="F1938" i="1"/>
  <c r="E1938" i="1"/>
  <c r="H1937" i="1"/>
  <c r="E1937" i="1"/>
  <c r="H1936" i="1"/>
  <c r="G1936" i="1"/>
  <c r="F1936" i="1"/>
  <c r="E1936" i="1"/>
  <c r="H1935" i="1"/>
  <c r="H1934" i="1" s="1"/>
  <c r="E1935" i="1"/>
  <c r="G1934" i="1"/>
  <c r="F1934" i="1"/>
  <c r="E1934" i="1"/>
  <c r="H1933" i="1"/>
  <c r="E1933" i="1"/>
  <c r="H1932" i="1"/>
  <c r="H1931" i="1" s="1"/>
  <c r="E1932" i="1"/>
  <c r="G1931" i="1"/>
  <c r="F1931" i="1"/>
  <c r="E1931" i="1"/>
  <c r="G1930" i="1"/>
  <c r="F1930" i="1"/>
  <c r="E1930" i="1"/>
  <c r="H1929" i="1"/>
  <c r="E1929" i="1"/>
  <c r="H1928" i="1"/>
  <c r="E1928" i="1"/>
  <c r="H1927" i="1"/>
  <c r="E1927" i="1"/>
  <c r="H1926" i="1"/>
  <c r="G1926" i="1"/>
  <c r="F1926" i="1"/>
  <c r="E1926" i="1"/>
  <c r="H1925" i="1"/>
  <c r="H1924" i="1" s="1"/>
  <c r="E1925" i="1"/>
  <c r="G1924" i="1"/>
  <c r="F1924" i="1"/>
  <c r="E1924" i="1"/>
  <c r="H1923" i="1"/>
  <c r="E1923" i="1"/>
  <c r="H1922" i="1"/>
  <c r="E1922" i="1"/>
  <c r="H1921" i="1"/>
  <c r="E1921" i="1"/>
  <c r="H1920" i="1"/>
  <c r="G1920" i="1"/>
  <c r="F1920" i="1"/>
  <c r="E1920" i="1"/>
  <c r="H1919" i="1"/>
  <c r="E1919" i="1"/>
  <c r="H1918" i="1"/>
  <c r="E1918" i="1"/>
  <c r="H1917" i="1"/>
  <c r="H1916" i="1" s="1"/>
  <c r="E1917" i="1"/>
  <c r="G1916" i="1"/>
  <c r="F1916" i="1"/>
  <c r="E1916" i="1"/>
  <c r="H1915" i="1"/>
  <c r="E1915" i="1"/>
  <c r="H1914" i="1"/>
  <c r="G1914" i="1"/>
  <c r="F1914" i="1"/>
  <c r="E1914" i="1"/>
  <c r="H1913" i="1"/>
  <c r="E1913" i="1"/>
  <c r="H1912" i="1"/>
  <c r="E1912" i="1"/>
  <c r="H1911" i="1"/>
  <c r="E1911" i="1"/>
  <c r="H1910" i="1"/>
  <c r="E1910" i="1"/>
  <c r="H1909" i="1"/>
  <c r="E1909" i="1"/>
  <c r="H1908" i="1"/>
  <c r="E1908" i="1"/>
  <c r="H1907" i="1"/>
  <c r="E1907" i="1"/>
  <c r="H1906" i="1"/>
  <c r="E1906" i="1"/>
  <c r="H1905" i="1"/>
  <c r="H1904" i="1" s="1"/>
  <c r="E1905" i="1"/>
  <c r="G1904" i="1"/>
  <c r="F1904" i="1"/>
  <c r="E1904" i="1"/>
  <c r="H1903" i="1"/>
  <c r="E1903" i="1"/>
  <c r="H1902" i="1"/>
  <c r="E1902" i="1"/>
  <c r="H1901" i="1"/>
  <c r="E1901" i="1"/>
  <c r="H1900" i="1"/>
  <c r="H1899" i="1" s="1"/>
  <c r="E1900" i="1"/>
  <c r="G1899" i="1"/>
  <c r="F1899" i="1"/>
  <c r="E1899" i="1"/>
  <c r="H1898" i="1"/>
  <c r="E1898" i="1"/>
  <c r="H1897" i="1"/>
  <c r="E1897" i="1"/>
  <c r="H1896" i="1"/>
  <c r="E1896" i="1"/>
  <c r="H1895" i="1"/>
  <c r="G1895" i="1"/>
  <c r="F1895" i="1"/>
  <c r="E1895" i="1"/>
  <c r="H1894" i="1"/>
  <c r="H1893" i="1" s="1"/>
  <c r="E1894" i="1"/>
  <c r="G1893" i="1"/>
  <c r="F1893" i="1"/>
  <c r="E1893" i="1"/>
  <c r="H1892" i="1"/>
  <c r="E1892" i="1"/>
  <c r="H1891" i="1"/>
  <c r="G1891" i="1"/>
  <c r="F1891" i="1"/>
  <c r="E1891" i="1"/>
  <c r="H1890" i="1"/>
  <c r="H1889" i="1" s="1"/>
  <c r="H1888" i="1" s="1"/>
  <c r="E1890" i="1"/>
  <c r="G1889" i="1"/>
  <c r="F1889" i="1"/>
  <c r="E1889" i="1"/>
  <c r="F1888" i="1"/>
  <c r="E1888" i="1"/>
  <c r="F1887" i="1"/>
  <c r="E1887" i="1"/>
  <c r="E1886" i="1"/>
  <c r="H1885" i="1"/>
  <c r="E1885" i="1"/>
  <c r="H1884" i="1"/>
  <c r="G1884" i="1"/>
  <c r="F1884" i="1"/>
  <c r="E1884" i="1"/>
  <c r="H1883" i="1"/>
  <c r="H1882" i="1" s="1"/>
  <c r="E1883" i="1"/>
  <c r="G1882" i="1"/>
  <c r="F1882" i="1"/>
  <c r="E1882" i="1"/>
  <c r="H1881" i="1"/>
  <c r="E1881" i="1"/>
  <c r="H1880" i="1"/>
  <c r="G1880" i="1"/>
  <c r="F1880" i="1"/>
  <c r="E1880" i="1"/>
  <c r="H1879" i="1"/>
  <c r="H1878" i="1" s="1"/>
  <c r="E1879" i="1"/>
  <c r="G1878" i="1"/>
  <c r="G1877" i="1" s="1"/>
  <c r="G1876" i="1" s="1"/>
  <c r="F1878" i="1"/>
  <c r="E1878" i="1"/>
  <c r="F1877" i="1"/>
  <c r="E1877" i="1"/>
  <c r="F1876" i="1"/>
  <c r="E1876" i="1"/>
  <c r="H1875" i="1"/>
  <c r="E1875" i="1"/>
  <c r="H1874" i="1"/>
  <c r="G1874" i="1"/>
  <c r="F1874" i="1"/>
  <c r="E1874" i="1"/>
  <c r="H1873" i="1"/>
  <c r="H1872" i="1" s="1"/>
  <c r="H1866" i="1" s="1"/>
  <c r="H1865" i="1" s="1"/>
  <c r="E1873" i="1"/>
  <c r="G1872" i="1"/>
  <c r="G1866" i="1" s="1"/>
  <c r="G1865" i="1" s="1"/>
  <c r="F1872" i="1"/>
  <c r="F1866" i="1" s="1"/>
  <c r="F1865" i="1" s="1"/>
  <c r="F1805" i="1" s="1"/>
  <c r="E1872" i="1"/>
  <c r="H1871" i="1"/>
  <c r="E1871" i="1"/>
  <c r="H1870" i="1"/>
  <c r="G1870" i="1"/>
  <c r="F1870" i="1"/>
  <c r="E1870" i="1"/>
  <c r="H1869" i="1"/>
  <c r="E1869" i="1"/>
  <c r="H1868" i="1"/>
  <c r="E1868" i="1"/>
  <c r="H1867" i="1"/>
  <c r="G1867" i="1"/>
  <c r="F1867" i="1"/>
  <c r="E1867" i="1"/>
  <c r="E1866" i="1"/>
  <c r="E1865" i="1"/>
  <c r="H1864" i="1"/>
  <c r="E1864" i="1"/>
  <c r="H1863" i="1"/>
  <c r="E1863" i="1"/>
  <c r="H1862" i="1"/>
  <c r="H1861" i="1" s="1"/>
  <c r="E1862" i="1"/>
  <c r="G1861" i="1"/>
  <c r="F1861" i="1"/>
  <c r="E1861" i="1"/>
  <c r="H1860" i="1"/>
  <c r="E1860" i="1"/>
  <c r="H1859" i="1"/>
  <c r="G1859" i="1"/>
  <c r="F1859" i="1"/>
  <c r="E1859" i="1"/>
  <c r="H1858" i="1"/>
  <c r="H1857" i="1" s="1"/>
  <c r="E1858" i="1"/>
  <c r="G1857" i="1"/>
  <c r="F1857" i="1"/>
  <c r="E1857" i="1"/>
  <c r="G1856" i="1"/>
  <c r="F1856" i="1"/>
  <c r="E1856" i="1"/>
  <c r="H1855" i="1"/>
  <c r="E1855" i="1"/>
  <c r="H1854" i="1"/>
  <c r="G1854" i="1"/>
  <c r="F1854" i="1"/>
  <c r="E1854" i="1"/>
  <c r="H1853" i="1"/>
  <c r="E1853" i="1"/>
  <c r="H1852" i="1"/>
  <c r="E1852" i="1"/>
  <c r="H1851" i="1"/>
  <c r="H1850" i="1" s="1"/>
  <c r="E1851" i="1"/>
  <c r="G1850" i="1"/>
  <c r="F1850" i="1"/>
  <c r="E1850" i="1"/>
  <c r="H1849" i="1"/>
  <c r="E1849" i="1"/>
  <c r="H1848" i="1"/>
  <c r="G1848" i="1"/>
  <c r="F1848" i="1"/>
  <c r="E1848" i="1"/>
  <c r="H1847" i="1"/>
  <c r="H1846" i="1" s="1"/>
  <c r="E1847" i="1"/>
  <c r="G1846" i="1"/>
  <c r="F1846" i="1"/>
  <c r="E1846" i="1"/>
  <c r="H1845" i="1"/>
  <c r="E1845" i="1"/>
  <c r="H1844" i="1"/>
  <c r="E1844" i="1"/>
  <c r="H1843" i="1"/>
  <c r="E1843" i="1"/>
  <c r="H1842" i="1"/>
  <c r="E1842" i="1"/>
  <c r="H1841" i="1"/>
  <c r="E1841" i="1"/>
  <c r="H1840" i="1"/>
  <c r="H1839" i="1" s="1"/>
  <c r="E1840" i="1"/>
  <c r="G1839" i="1"/>
  <c r="F1839" i="1"/>
  <c r="E1839" i="1"/>
  <c r="H1838" i="1"/>
  <c r="E1838" i="1"/>
  <c r="H1837" i="1"/>
  <c r="G1837" i="1"/>
  <c r="F1837" i="1"/>
  <c r="E1837" i="1"/>
  <c r="H1836" i="1"/>
  <c r="E1836" i="1"/>
  <c r="H1835" i="1"/>
  <c r="E1835" i="1"/>
  <c r="H1834" i="1"/>
  <c r="E1834" i="1"/>
  <c r="H1833" i="1"/>
  <c r="E1833" i="1"/>
  <c r="H1832" i="1"/>
  <c r="E1832" i="1"/>
  <c r="H1831" i="1"/>
  <c r="E1831" i="1"/>
  <c r="H1830" i="1"/>
  <c r="E1830" i="1"/>
  <c r="H1829" i="1"/>
  <c r="E1829" i="1"/>
  <c r="H1828" i="1"/>
  <c r="H1827" i="1" s="1"/>
  <c r="E1828" i="1"/>
  <c r="G1827" i="1"/>
  <c r="F1827" i="1"/>
  <c r="E1827" i="1"/>
  <c r="H1826" i="1"/>
  <c r="E1826" i="1"/>
  <c r="H1825" i="1"/>
  <c r="E1825" i="1"/>
  <c r="H1824" i="1"/>
  <c r="E1824" i="1"/>
  <c r="H1823" i="1"/>
  <c r="E1823" i="1"/>
  <c r="H1822" i="1"/>
  <c r="E1822" i="1"/>
  <c r="H1821" i="1"/>
  <c r="G1821" i="1"/>
  <c r="F1821" i="1"/>
  <c r="E1821" i="1"/>
  <c r="H1820" i="1"/>
  <c r="E1820" i="1"/>
  <c r="H1819" i="1"/>
  <c r="E1819" i="1"/>
  <c r="H1818" i="1"/>
  <c r="E1818" i="1"/>
  <c r="H1817" i="1"/>
  <c r="E1817" i="1"/>
  <c r="H1816" i="1"/>
  <c r="G1816" i="1"/>
  <c r="F1816" i="1"/>
  <c r="E1816" i="1"/>
  <c r="H1815" i="1"/>
  <c r="E1815" i="1"/>
  <c r="H1814" i="1"/>
  <c r="E1814" i="1"/>
  <c r="H1813" i="1"/>
  <c r="G1813" i="1"/>
  <c r="F1813" i="1"/>
  <c r="E1813" i="1"/>
  <c r="H1812" i="1"/>
  <c r="H1811" i="1" s="1"/>
  <c r="E1812" i="1"/>
  <c r="G1811" i="1"/>
  <c r="F1811" i="1"/>
  <c r="E1811" i="1"/>
  <c r="H1810" i="1"/>
  <c r="E1810" i="1"/>
  <c r="H1809" i="1"/>
  <c r="H1808" i="1" s="1"/>
  <c r="H1807" i="1" s="1"/>
  <c r="E1809" i="1"/>
  <c r="G1808" i="1"/>
  <c r="F1808" i="1"/>
  <c r="E1808" i="1"/>
  <c r="F1807" i="1"/>
  <c r="E1807" i="1"/>
  <c r="F1806" i="1"/>
  <c r="E1806" i="1"/>
  <c r="E1805" i="1"/>
  <c r="H1804" i="1"/>
  <c r="E1804" i="1"/>
  <c r="H1803" i="1"/>
  <c r="E1803" i="1"/>
  <c r="H1802" i="1"/>
  <c r="E1802" i="1"/>
  <c r="H1801" i="1"/>
  <c r="G1801" i="1"/>
  <c r="F1801" i="1"/>
  <c r="E1801" i="1"/>
  <c r="H1800" i="1"/>
  <c r="H1799" i="1" s="1"/>
  <c r="E1800" i="1"/>
  <c r="G1799" i="1"/>
  <c r="F1799" i="1"/>
  <c r="E1799" i="1"/>
  <c r="H1798" i="1"/>
  <c r="E1798" i="1"/>
  <c r="H1797" i="1"/>
  <c r="H1796" i="1" s="1"/>
  <c r="H1791" i="1" s="1"/>
  <c r="E1797" i="1"/>
  <c r="G1796" i="1"/>
  <c r="G1791" i="1" s="1"/>
  <c r="F1796" i="1"/>
  <c r="F1791" i="1" s="1"/>
  <c r="F1740" i="1" s="1"/>
  <c r="F1739" i="1" s="1"/>
  <c r="E1796" i="1"/>
  <c r="H1795" i="1"/>
  <c r="E1795" i="1"/>
  <c r="H1794" i="1"/>
  <c r="E1794" i="1"/>
  <c r="H1793" i="1"/>
  <c r="E1793" i="1"/>
  <c r="H1792" i="1"/>
  <c r="G1792" i="1"/>
  <c r="F1792" i="1"/>
  <c r="E1792" i="1"/>
  <c r="E1791" i="1"/>
  <c r="H1790" i="1"/>
  <c r="H1789" i="1" s="1"/>
  <c r="E1790" i="1"/>
  <c r="G1789" i="1"/>
  <c r="F1789" i="1"/>
  <c r="E1789" i="1"/>
  <c r="H1788" i="1"/>
  <c r="E1788" i="1"/>
  <c r="H1787" i="1"/>
  <c r="E1787" i="1"/>
  <c r="H1786" i="1"/>
  <c r="E1786" i="1"/>
  <c r="H1785" i="1"/>
  <c r="G1785" i="1"/>
  <c r="F1785" i="1"/>
  <c r="E1785" i="1"/>
  <c r="H1784" i="1"/>
  <c r="E1784" i="1"/>
  <c r="H1783" i="1"/>
  <c r="E1783" i="1"/>
  <c r="H1782" i="1"/>
  <c r="G1782" i="1"/>
  <c r="F1782" i="1"/>
  <c r="E1782" i="1"/>
  <c r="H1781" i="1"/>
  <c r="H1780" i="1" s="1"/>
  <c r="E1781" i="1"/>
  <c r="G1780" i="1"/>
  <c r="F1780" i="1"/>
  <c r="E1780" i="1"/>
  <c r="H1779" i="1"/>
  <c r="E1779" i="1"/>
  <c r="H1778" i="1"/>
  <c r="E1778" i="1"/>
  <c r="H1777" i="1"/>
  <c r="E1777" i="1"/>
  <c r="H1776" i="1"/>
  <c r="E1776" i="1"/>
  <c r="H1775" i="1"/>
  <c r="E1775" i="1"/>
  <c r="H1774" i="1"/>
  <c r="H1773" i="1" s="1"/>
  <c r="E1774" i="1"/>
  <c r="G1773" i="1"/>
  <c r="F1773" i="1"/>
  <c r="E1773" i="1"/>
  <c r="H1772" i="1"/>
  <c r="E1772" i="1"/>
  <c r="H1771" i="1"/>
  <c r="G1771" i="1"/>
  <c r="F1771" i="1"/>
  <c r="E1771" i="1"/>
  <c r="H1770" i="1"/>
  <c r="E1770" i="1"/>
  <c r="H1769" i="1"/>
  <c r="E1769" i="1"/>
  <c r="H1768" i="1"/>
  <c r="E1768" i="1"/>
  <c r="H1767" i="1"/>
  <c r="E1767" i="1"/>
  <c r="H1766" i="1"/>
  <c r="E1766" i="1"/>
  <c r="H1765" i="1"/>
  <c r="E1765" i="1"/>
  <c r="H1764" i="1"/>
  <c r="E1764" i="1"/>
  <c r="H1763" i="1"/>
  <c r="E1763" i="1"/>
  <c r="H1762" i="1"/>
  <c r="H1761" i="1" s="1"/>
  <c r="E1762" i="1"/>
  <c r="G1761" i="1"/>
  <c r="F1761" i="1"/>
  <c r="E1761" i="1"/>
  <c r="H1760" i="1"/>
  <c r="E1760" i="1"/>
  <c r="H1759" i="1"/>
  <c r="E1759" i="1"/>
  <c r="H1758" i="1"/>
  <c r="E1758" i="1"/>
  <c r="H1757" i="1"/>
  <c r="E1757" i="1"/>
  <c r="H1756" i="1"/>
  <c r="E1756" i="1"/>
  <c r="H1755" i="1"/>
  <c r="G1755" i="1"/>
  <c r="F1755" i="1"/>
  <c r="E1755" i="1"/>
  <c r="H1754" i="1"/>
  <c r="E1754" i="1"/>
  <c r="H1753" i="1"/>
  <c r="E1753" i="1"/>
  <c r="H1752" i="1"/>
  <c r="E1752" i="1"/>
  <c r="H1751" i="1"/>
  <c r="E1751" i="1"/>
  <c r="H1750" i="1"/>
  <c r="G1750" i="1"/>
  <c r="F1750" i="1"/>
  <c r="E1750" i="1"/>
  <c r="H1749" i="1"/>
  <c r="E1749" i="1"/>
  <c r="H1748" i="1"/>
  <c r="E1748" i="1"/>
  <c r="H1747" i="1"/>
  <c r="G1747" i="1"/>
  <c r="F1747" i="1"/>
  <c r="E1747" i="1"/>
  <c r="H1746" i="1"/>
  <c r="H1745" i="1" s="1"/>
  <c r="E1746" i="1"/>
  <c r="G1745" i="1"/>
  <c r="G1741" i="1" s="1"/>
  <c r="G1740" i="1" s="1"/>
  <c r="G1739" i="1" s="1"/>
  <c r="F1745" i="1"/>
  <c r="E1745" i="1"/>
  <c r="H1744" i="1"/>
  <c r="E1744" i="1"/>
  <c r="H1743" i="1"/>
  <c r="H1742" i="1" s="1"/>
  <c r="E1743" i="1"/>
  <c r="G1742" i="1"/>
  <c r="F1742" i="1"/>
  <c r="E1742" i="1"/>
  <c r="F1741" i="1"/>
  <c r="E1741" i="1"/>
  <c r="E1740" i="1"/>
  <c r="E1739" i="1"/>
  <c r="H1738" i="1"/>
  <c r="E1738" i="1"/>
  <c r="H1737" i="1"/>
  <c r="G1737" i="1"/>
  <c r="F1737" i="1"/>
  <c r="E1737" i="1"/>
  <c r="H1736" i="1"/>
  <c r="E1736" i="1"/>
  <c r="H1735" i="1"/>
  <c r="E1735" i="1"/>
  <c r="H1734" i="1"/>
  <c r="G1734" i="1"/>
  <c r="F1734" i="1"/>
  <c r="E1734" i="1"/>
  <c r="H1733" i="1"/>
  <c r="G1733" i="1"/>
  <c r="F1733" i="1"/>
  <c r="E1733" i="1"/>
  <c r="H1732" i="1"/>
  <c r="G1732" i="1"/>
  <c r="F1732" i="1"/>
  <c r="E1732" i="1"/>
  <c r="H1731" i="1"/>
  <c r="H1730" i="1" s="1"/>
  <c r="E1731" i="1"/>
  <c r="G1730" i="1"/>
  <c r="F1730" i="1"/>
  <c r="E1730" i="1"/>
  <c r="H1729" i="1"/>
  <c r="E1729" i="1"/>
  <c r="H1728" i="1"/>
  <c r="G1728" i="1"/>
  <c r="F1728" i="1"/>
  <c r="E1728" i="1"/>
  <c r="H1727" i="1"/>
  <c r="E1727" i="1"/>
  <c r="H1726" i="1"/>
  <c r="E1726" i="1"/>
  <c r="H1725" i="1"/>
  <c r="H1724" i="1" s="1"/>
  <c r="E1725" i="1"/>
  <c r="G1724" i="1"/>
  <c r="F1724" i="1"/>
  <c r="E1724" i="1"/>
  <c r="H1723" i="1"/>
  <c r="E1723" i="1"/>
  <c r="H1722" i="1"/>
  <c r="H1721" i="1" s="1"/>
  <c r="E1722" i="1"/>
  <c r="G1721" i="1"/>
  <c r="F1721" i="1"/>
  <c r="E1721" i="1"/>
  <c r="H1720" i="1"/>
  <c r="E1720" i="1"/>
  <c r="H1719" i="1"/>
  <c r="G1719" i="1"/>
  <c r="F1719" i="1"/>
  <c r="E1719" i="1"/>
  <c r="H1718" i="1"/>
  <c r="H1717" i="1" s="1"/>
  <c r="H1714" i="1" s="1"/>
  <c r="E1718" i="1"/>
  <c r="G1717" i="1"/>
  <c r="F1717" i="1"/>
  <c r="F1714" i="1" s="1"/>
  <c r="E1717" i="1"/>
  <c r="H1716" i="1"/>
  <c r="E1716" i="1"/>
  <c r="H1715" i="1"/>
  <c r="G1715" i="1"/>
  <c r="F1715" i="1"/>
  <c r="E1715" i="1"/>
  <c r="E1714" i="1"/>
  <c r="H1713" i="1"/>
  <c r="E1713" i="1"/>
  <c r="H1712" i="1"/>
  <c r="E1712" i="1"/>
  <c r="H1711" i="1"/>
  <c r="E1711" i="1"/>
  <c r="H1710" i="1"/>
  <c r="E1710" i="1"/>
  <c r="H1709" i="1"/>
  <c r="G1709" i="1"/>
  <c r="F1709" i="1"/>
  <c r="E1709" i="1"/>
  <c r="H1708" i="1"/>
  <c r="G1708" i="1"/>
  <c r="F1708" i="1"/>
  <c r="E1708" i="1"/>
  <c r="H1707" i="1"/>
  <c r="E1707" i="1"/>
  <c r="H1706" i="1"/>
  <c r="E1706" i="1"/>
  <c r="H1705" i="1"/>
  <c r="H1704" i="1" s="1"/>
  <c r="H1692" i="1" s="1"/>
  <c r="E1705" i="1"/>
  <c r="G1704" i="1"/>
  <c r="G1692" i="1" s="1"/>
  <c r="F1704" i="1"/>
  <c r="F1692" i="1" s="1"/>
  <c r="F1641" i="1" s="1"/>
  <c r="F1640" i="1" s="1"/>
  <c r="E1704" i="1"/>
  <c r="H1703" i="1"/>
  <c r="E1703" i="1"/>
  <c r="H1702" i="1"/>
  <c r="G1702" i="1"/>
  <c r="F1702" i="1"/>
  <c r="E1702" i="1"/>
  <c r="H1701" i="1"/>
  <c r="E1701" i="1"/>
  <c r="H1700" i="1"/>
  <c r="E1700" i="1"/>
  <c r="H1699" i="1"/>
  <c r="G1699" i="1"/>
  <c r="F1699" i="1"/>
  <c r="E1699" i="1"/>
  <c r="H1698" i="1"/>
  <c r="E1698" i="1"/>
  <c r="H1697" i="1"/>
  <c r="E1697" i="1"/>
  <c r="H1696" i="1"/>
  <c r="G1696" i="1"/>
  <c r="F1696" i="1"/>
  <c r="E1696" i="1"/>
  <c r="H1695" i="1"/>
  <c r="E1695" i="1"/>
  <c r="H1694" i="1"/>
  <c r="E1694" i="1"/>
  <c r="H1693" i="1"/>
  <c r="G1693" i="1"/>
  <c r="F1693" i="1"/>
  <c r="E1693" i="1"/>
  <c r="E1692" i="1"/>
  <c r="H1691" i="1"/>
  <c r="H1690" i="1" s="1"/>
  <c r="E1691" i="1"/>
  <c r="G1690" i="1"/>
  <c r="F1690" i="1"/>
  <c r="E1690" i="1"/>
  <c r="H1689" i="1"/>
  <c r="E1689" i="1"/>
  <c r="H1688" i="1"/>
  <c r="E1688" i="1"/>
  <c r="H1687" i="1"/>
  <c r="E1687" i="1"/>
  <c r="H1686" i="1"/>
  <c r="G1686" i="1"/>
  <c r="F1686" i="1"/>
  <c r="E1686" i="1"/>
  <c r="H1685" i="1"/>
  <c r="E1685" i="1"/>
  <c r="H1684" i="1"/>
  <c r="E1684" i="1"/>
  <c r="H1683" i="1"/>
  <c r="G1683" i="1"/>
  <c r="F1683" i="1"/>
  <c r="E1683" i="1"/>
  <c r="H1682" i="1"/>
  <c r="H1681" i="1" s="1"/>
  <c r="E1682" i="1"/>
  <c r="G1681" i="1"/>
  <c r="F1681" i="1"/>
  <c r="E1681" i="1"/>
  <c r="H1680" i="1"/>
  <c r="E1680" i="1"/>
  <c r="H1679" i="1"/>
  <c r="E1679" i="1"/>
  <c r="H1678" i="1"/>
  <c r="E1678" i="1"/>
  <c r="H1677" i="1"/>
  <c r="E1677" i="1"/>
  <c r="H1676" i="1"/>
  <c r="E1676" i="1"/>
  <c r="H1675" i="1"/>
  <c r="H1674" i="1" s="1"/>
  <c r="E1675" i="1"/>
  <c r="G1674" i="1"/>
  <c r="F1674" i="1"/>
  <c r="E1674" i="1"/>
  <c r="H1673" i="1"/>
  <c r="E1673" i="1"/>
  <c r="H1672" i="1"/>
  <c r="G1672" i="1"/>
  <c r="F1672" i="1"/>
  <c r="E1672" i="1"/>
  <c r="H1671" i="1"/>
  <c r="E1671" i="1"/>
  <c r="H1670" i="1"/>
  <c r="E1670" i="1"/>
  <c r="H1669" i="1"/>
  <c r="E1669" i="1"/>
  <c r="H1668" i="1"/>
  <c r="E1668" i="1"/>
  <c r="H1667" i="1"/>
  <c r="E1667" i="1"/>
  <c r="H1666" i="1"/>
  <c r="E1666" i="1"/>
  <c r="H1665" i="1"/>
  <c r="E1665" i="1"/>
  <c r="H1664" i="1"/>
  <c r="E1664" i="1"/>
  <c r="H1663" i="1"/>
  <c r="H1662" i="1" s="1"/>
  <c r="E1663" i="1"/>
  <c r="G1662" i="1"/>
  <c r="F1662" i="1"/>
  <c r="E1662" i="1"/>
  <c r="H1661" i="1"/>
  <c r="E1661" i="1"/>
  <c r="H1660" i="1"/>
  <c r="E1660" i="1"/>
  <c r="H1659" i="1"/>
  <c r="E1659" i="1"/>
  <c r="H1658" i="1"/>
  <c r="E1658" i="1"/>
  <c r="H1657" i="1"/>
  <c r="E1657" i="1"/>
  <c r="H1656" i="1"/>
  <c r="G1656" i="1"/>
  <c r="F1656" i="1"/>
  <c r="E1656" i="1"/>
  <c r="H1655" i="1"/>
  <c r="E1655" i="1"/>
  <c r="H1654" i="1"/>
  <c r="E1654" i="1"/>
  <c r="H1653" i="1"/>
  <c r="E1653" i="1"/>
  <c r="H1652" i="1"/>
  <c r="E1652" i="1"/>
  <c r="H1651" i="1"/>
  <c r="G1651" i="1"/>
  <c r="F1651" i="1"/>
  <c r="E1651" i="1"/>
  <c r="H1650" i="1"/>
  <c r="E1650" i="1"/>
  <c r="H1649" i="1"/>
  <c r="E1649" i="1"/>
  <c r="H1648" i="1"/>
  <c r="G1648" i="1"/>
  <c r="F1648" i="1"/>
  <c r="E1648" i="1"/>
  <c r="H1647" i="1"/>
  <c r="H1646" i="1" s="1"/>
  <c r="E1647" i="1"/>
  <c r="G1646" i="1"/>
  <c r="F1646" i="1"/>
  <c r="E1646" i="1"/>
  <c r="H1645" i="1"/>
  <c r="E1645" i="1"/>
  <c r="H1644" i="1"/>
  <c r="H1643" i="1" s="1"/>
  <c r="E1644" i="1"/>
  <c r="G1643" i="1"/>
  <c r="F1643" i="1"/>
  <c r="E1643" i="1"/>
  <c r="G1642" i="1"/>
  <c r="F1642" i="1"/>
  <c r="E1642" i="1"/>
  <c r="E1641" i="1"/>
  <c r="E1640" i="1"/>
  <c r="H1639" i="1"/>
  <c r="E1639" i="1"/>
  <c r="H1638" i="1"/>
  <c r="G1638" i="1"/>
  <c r="F1638" i="1"/>
  <c r="E1638" i="1"/>
  <c r="H1637" i="1"/>
  <c r="E1637" i="1"/>
  <c r="H1636" i="1"/>
  <c r="E1636" i="1"/>
  <c r="H1635" i="1"/>
  <c r="G1635" i="1"/>
  <c r="F1635" i="1"/>
  <c r="E1635" i="1"/>
  <c r="H1634" i="1"/>
  <c r="H1633" i="1" s="1"/>
  <c r="H1632" i="1" s="1"/>
  <c r="E1634" i="1"/>
  <c r="G1633" i="1"/>
  <c r="F1633" i="1"/>
  <c r="E1633" i="1"/>
  <c r="G1632" i="1"/>
  <c r="F1632" i="1"/>
  <c r="E1632" i="1"/>
  <c r="H1631" i="1"/>
  <c r="E1631" i="1"/>
  <c r="H1630" i="1"/>
  <c r="G1630" i="1"/>
  <c r="F1630" i="1"/>
  <c r="E1630" i="1"/>
  <c r="H1629" i="1"/>
  <c r="H1626" i="1" s="1"/>
  <c r="E1629" i="1"/>
  <c r="H1628" i="1"/>
  <c r="E1628" i="1"/>
  <c r="H1627" i="1"/>
  <c r="E1627" i="1"/>
  <c r="G1626" i="1"/>
  <c r="F1626" i="1"/>
  <c r="E1626" i="1"/>
  <c r="H1625" i="1"/>
  <c r="E1625" i="1"/>
  <c r="H1624" i="1"/>
  <c r="G1624" i="1"/>
  <c r="F1624" i="1"/>
  <c r="E1624" i="1"/>
  <c r="H1623" i="1"/>
  <c r="H1622" i="1" s="1"/>
  <c r="E1623" i="1"/>
  <c r="G1622" i="1"/>
  <c r="F1622" i="1"/>
  <c r="E1622" i="1"/>
  <c r="H1621" i="1"/>
  <c r="E1621" i="1"/>
  <c r="H1620" i="1"/>
  <c r="E1620" i="1"/>
  <c r="H1619" i="1"/>
  <c r="E1619" i="1"/>
  <c r="H1618" i="1"/>
  <c r="E1618" i="1"/>
  <c r="H1617" i="1"/>
  <c r="E1617" i="1"/>
  <c r="H1616" i="1"/>
  <c r="H1615" i="1" s="1"/>
  <c r="E1616" i="1"/>
  <c r="G1615" i="1"/>
  <c r="F1615" i="1"/>
  <c r="E1615" i="1"/>
  <c r="H1614" i="1"/>
  <c r="E1614" i="1"/>
  <c r="H1613" i="1"/>
  <c r="G1613" i="1"/>
  <c r="F1613" i="1"/>
  <c r="E1613" i="1"/>
  <c r="H1612" i="1"/>
  <c r="E1612" i="1"/>
  <c r="H1611" i="1"/>
  <c r="E1611" i="1"/>
  <c r="H1610" i="1"/>
  <c r="E1610" i="1"/>
  <c r="H1609" i="1"/>
  <c r="E1609" i="1"/>
  <c r="H1608" i="1"/>
  <c r="E1608" i="1"/>
  <c r="H1607" i="1"/>
  <c r="E1607" i="1"/>
  <c r="H1606" i="1"/>
  <c r="E1606" i="1"/>
  <c r="H1605" i="1"/>
  <c r="E1605" i="1"/>
  <c r="H1604" i="1"/>
  <c r="H1603" i="1" s="1"/>
  <c r="E1604" i="1"/>
  <c r="G1603" i="1"/>
  <c r="F1603" i="1"/>
  <c r="E1603" i="1"/>
  <c r="H1602" i="1"/>
  <c r="E1602" i="1"/>
  <c r="H1601" i="1"/>
  <c r="E1601" i="1"/>
  <c r="H1600" i="1"/>
  <c r="E1600" i="1"/>
  <c r="H1599" i="1"/>
  <c r="E1599" i="1"/>
  <c r="H1598" i="1"/>
  <c r="E1598" i="1"/>
  <c r="H1597" i="1"/>
  <c r="G1597" i="1"/>
  <c r="F1597" i="1"/>
  <c r="E1597" i="1"/>
  <c r="H1596" i="1"/>
  <c r="E1596" i="1"/>
  <c r="H1595" i="1"/>
  <c r="E1595" i="1"/>
  <c r="H1594" i="1"/>
  <c r="E1594" i="1"/>
  <c r="H1593" i="1"/>
  <c r="E1593" i="1"/>
  <c r="H1592" i="1"/>
  <c r="G1592" i="1"/>
  <c r="F1592" i="1"/>
  <c r="E1592" i="1"/>
  <c r="H1591" i="1"/>
  <c r="E1591" i="1"/>
  <c r="H1590" i="1"/>
  <c r="E1590" i="1"/>
  <c r="H1589" i="1"/>
  <c r="G1589" i="1"/>
  <c r="F1589" i="1"/>
  <c r="E1589" i="1"/>
  <c r="H1588" i="1"/>
  <c r="H1587" i="1" s="1"/>
  <c r="E1588" i="1"/>
  <c r="G1587" i="1"/>
  <c r="F1587" i="1"/>
  <c r="E1587" i="1"/>
  <c r="H1586" i="1"/>
  <c r="E1586" i="1"/>
  <c r="H1585" i="1"/>
  <c r="H1584" i="1" s="1"/>
  <c r="E1585" i="1"/>
  <c r="G1584" i="1"/>
  <c r="G1583" i="1" s="1"/>
  <c r="G1582" i="1" s="1"/>
  <c r="G1581" i="1" s="1"/>
  <c r="F1584" i="1"/>
  <c r="E1584" i="1"/>
  <c r="F1583" i="1"/>
  <c r="F1582" i="1" s="1"/>
  <c r="F1581" i="1" s="1"/>
  <c r="E1583" i="1"/>
  <c r="E1582" i="1"/>
  <c r="E1581" i="1"/>
  <c r="H1580" i="1"/>
  <c r="E1580" i="1"/>
  <c r="H1579" i="1"/>
  <c r="E1579" i="1"/>
  <c r="H1578" i="1"/>
  <c r="E1578" i="1"/>
  <c r="H1577" i="1"/>
  <c r="H1576" i="1" s="1"/>
  <c r="H1575" i="1" s="1"/>
  <c r="E1577" i="1"/>
  <c r="G1576" i="1"/>
  <c r="G1575" i="1" s="1"/>
  <c r="F1576" i="1"/>
  <c r="E1576" i="1"/>
  <c r="F1575" i="1"/>
  <c r="E1575" i="1"/>
  <c r="H1574" i="1"/>
  <c r="E1574" i="1"/>
  <c r="H1573" i="1"/>
  <c r="E1573" i="1"/>
  <c r="H1572" i="1"/>
  <c r="E1572" i="1"/>
  <c r="H1571" i="1"/>
  <c r="H1570" i="1" s="1"/>
  <c r="E1571" i="1"/>
  <c r="G1570" i="1"/>
  <c r="F1570" i="1"/>
  <c r="E1570" i="1"/>
  <c r="H1569" i="1"/>
  <c r="E1569" i="1"/>
  <c r="H1568" i="1"/>
  <c r="H1567" i="1" s="1"/>
  <c r="E1568" i="1"/>
  <c r="G1567" i="1"/>
  <c r="F1567" i="1"/>
  <c r="E1567" i="1"/>
  <c r="H1566" i="1"/>
  <c r="E1566" i="1"/>
  <c r="H1565" i="1"/>
  <c r="H1564" i="1" s="1"/>
  <c r="E1565" i="1"/>
  <c r="G1564" i="1"/>
  <c r="G1560" i="1" s="1"/>
  <c r="F1564" i="1"/>
  <c r="E1564" i="1"/>
  <c r="H1563" i="1"/>
  <c r="E1563" i="1"/>
  <c r="H1562" i="1"/>
  <c r="H1561" i="1" s="1"/>
  <c r="E1562" i="1"/>
  <c r="G1561" i="1"/>
  <c r="F1561" i="1"/>
  <c r="F1560" i="1" s="1"/>
  <c r="E1561" i="1"/>
  <c r="E1560" i="1"/>
  <c r="H1559" i="1"/>
  <c r="E1559" i="1"/>
  <c r="H1558" i="1"/>
  <c r="G1558" i="1"/>
  <c r="F1558" i="1"/>
  <c r="E1558" i="1"/>
  <c r="H1557" i="1"/>
  <c r="E1557" i="1"/>
  <c r="H1556" i="1"/>
  <c r="E1556" i="1"/>
  <c r="H1555" i="1"/>
  <c r="H1554" i="1" s="1"/>
  <c r="E1555" i="1"/>
  <c r="G1554" i="1"/>
  <c r="F1554" i="1"/>
  <c r="E1554" i="1"/>
  <c r="H1553" i="1"/>
  <c r="H1552" i="1" s="1"/>
  <c r="E1553" i="1"/>
  <c r="G1552" i="1"/>
  <c r="F1552" i="1"/>
  <c r="E1552" i="1"/>
  <c r="H1551" i="1"/>
  <c r="E1551" i="1"/>
  <c r="H1550" i="1"/>
  <c r="G1550" i="1"/>
  <c r="F1550" i="1"/>
  <c r="E1550" i="1"/>
  <c r="H1549" i="1"/>
  <c r="E1549" i="1"/>
  <c r="H1548" i="1"/>
  <c r="E1548" i="1"/>
  <c r="H1547" i="1"/>
  <c r="E1547" i="1"/>
  <c r="H1546" i="1"/>
  <c r="E1546" i="1"/>
  <c r="H1545" i="1"/>
  <c r="E1545" i="1"/>
  <c r="H1544" i="1"/>
  <c r="E1544" i="1"/>
  <c r="H1543" i="1"/>
  <c r="G1543" i="1"/>
  <c r="F1543" i="1"/>
  <c r="E1543" i="1"/>
  <c r="H1542" i="1"/>
  <c r="H1541" i="1" s="1"/>
  <c r="E1542" i="1"/>
  <c r="G1541" i="1"/>
  <c r="F1541" i="1"/>
  <c r="E1541" i="1"/>
  <c r="H1540" i="1"/>
  <c r="E1540" i="1"/>
  <c r="H1539" i="1"/>
  <c r="E1539" i="1"/>
  <c r="H1538" i="1"/>
  <c r="E1538" i="1"/>
  <c r="H1537" i="1"/>
  <c r="E1537" i="1"/>
  <c r="H1536" i="1"/>
  <c r="E1536" i="1"/>
  <c r="H1535" i="1"/>
  <c r="E1535" i="1"/>
  <c r="H1534" i="1"/>
  <c r="E1534" i="1"/>
  <c r="H1533" i="1"/>
  <c r="E1533" i="1"/>
  <c r="H1532" i="1"/>
  <c r="E1532" i="1"/>
  <c r="H1531" i="1"/>
  <c r="G1531" i="1"/>
  <c r="F1531" i="1"/>
  <c r="E1531" i="1"/>
  <c r="H1530" i="1"/>
  <c r="E1530" i="1"/>
  <c r="H1529" i="1"/>
  <c r="E1529" i="1"/>
  <c r="H1528" i="1"/>
  <c r="E1528" i="1"/>
  <c r="H1527" i="1"/>
  <c r="E1527" i="1"/>
  <c r="H1526" i="1"/>
  <c r="H1525" i="1" s="1"/>
  <c r="E1526" i="1"/>
  <c r="G1525" i="1"/>
  <c r="F1525" i="1"/>
  <c r="E1525" i="1"/>
  <c r="H1524" i="1"/>
  <c r="E1524" i="1"/>
  <c r="H1523" i="1"/>
  <c r="E1523" i="1"/>
  <c r="H1522" i="1"/>
  <c r="E1522" i="1"/>
  <c r="H1521" i="1"/>
  <c r="H1520" i="1" s="1"/>
  <c r="E1521" i="1"/>
  <c r="G1520" i="1"/>
  <c r="F1520" i="1"/>
  <c r="E1520" i="1"/>
  <c r="H1519" i="1"/>
  <c r="E1519" i="1"/>
  <c r="H1518" i="1"/>
  <c r="G1518" i="1"/>
  <c r="F1518" i="1"/>
  <c r="E1518" i="1"/>
  <c r="H1517" i="1"/>
  <c r="H1516" i="1" s="1"/>
  <c r="E1517" i="1"/>
  <c r="G1516" i="1"/>
  <c r="F1516" i="1"/>
  <c r="E1516" i="1"/>
  <c r="H1515" i="1"/>
  <c r="E1515" i="1"/>
  <c r="H1514" i="1"/>
  <c r="H1513" i="1" s="1"/>
  <c r="E1514" i="1"/>
  <c r="G1513" i="1"/>
  <c r="F1513" i="1"/>
  <c r="F1512" i="1" s="1"/>
  <c r="F1511" i="1" s="1"/>
  <c r="F1510" i="1" s="1"/>
  <c r="E1513" i="1"/>
  <c r="G1512" i="1"/>
  <c r="E1512" i="1"/>
  <c r="E1511" i="1"/>
  <c r="E1510" i="1"/>
  <c r="H1509" i="1"/>
  <c r="E1509" i="1"/>
  <c r="H1508" i="1"/>
  <c r="E1508" i="1"/>
  <c r="H1507" i="1"/>
  <c r="E1507" i="1"/>
  <c r="H1506" i="1"/>
  <c r="E1506" i="1"/>
  <c r="G1505" i="1"/>
  <c r="F1505" i="1"/>
  <c r="F1504" i="1" s="1"/>
  <c r="E1505" i="1"/>
  <c r="G1504" i="1"/>
  <c r="E1504" i="1"/>
  <c r="H1503" i="1"/>
  <c r="E1503" i="1"/>
  <c r="H1502" i="1"/>
  <c r="E1502" i="1"/>
  <c r="H1501" i="1"/>
  <c r="E1501" i="1"/>
  <c r="H1500" i="1"/>
  <c r="G1500" i="1"/>
  <c r="F1500" i="1"/>
  <c r="E1500" i="1"/>
  <c r="H1499" i="1"/>
  <c r="E1499" i="1"/>
  <c r="H1498" i="1"/>
  <c r="E1498" i="1"/>
  <c r="H1497" i="1"/>
  <c r="G1497" i="1"/>
  <c r="F1497" i="1"/>
  <c r="E1497" i="1"/>
  <c r="H1496" i="1"/>
  <c r="E1496" i="1"/>
  <c r="H1495" i="1"/>
  <c r="E1495" i="1"/>
  <c r="H1494" i="1"/>
  <c r="G1494" i="1"/>
  <c r="F1494" i="1"/>
  <c r="E1494" i="1"/>
  <c r="H1493" i="1"/>
  <c r="E1493" i="1"/>
  <c r="H1492" i="1"/>
  <c r="E1492" i="1"/>
  <c r="H1491" i="1"/>
  <c r="H1490" i="1" s="1"/>
  <c r="H1489" i="1" s="1"/>
  <c r="E1491" i="1"/>
  <c r="G1490" i="1"/>
  <c r="F1490" i="1"/>
  <c r="F1489" i="1" s="1"/>
  <c r="E1490" i="1"/>
  <c r="G1489" i="1"/>
  <c r="E1489" i="1"/>
  <c r="H1488" i="1"/>
  <c r="E1488" i="1"/>
  <c r="H1487" i="1"/>
  <c r="G1487" i="1"/>
  <c r="F1487" i="1"/>
  <c r="E1487" i="1"/>
  <c r="H1486" i="1"/>
  <c r="E1486" i="1"/>
  <c r="H1485" i="1"/>
  <c r="E1485" i="1"/>
  <c r="H1484" i="1"/>
  <c r="E1484" i="1"/>
  <c r="G1483" i="1"/>
  <c r="F1483" i="1"/>
  <c r="E1483" i="1"/>
  <c r="H1482" i="1"/>
  <c r="E1482" i="1"/>
  <c r="H1481" i="1"/>
  <c r="H1480" i="1" s="1"/>
  <c r="E1481" i="1"/>
  <c r="G1480" i="1"/>
  <c r="F1480" i="1"/>
  <c r="E1480" i="1"/>
  <c r="H1479" i="1"/>
  <c r="E1479" i="1"/>
  <c r="H1478" i="1"/>
  <c r="G1478" i="1"/>
  <c r="F1478" i="1"/>
  <c r="E1478" i="1"/>
  <c r="H1477" i="1"/>
  <c r="E1477" i="1"/>
  <c r="H1476" i="1"/>
  <c r="E1476" i="1"/>
  <c r="H1475" i="1"/>
  <c r="E1475" i="1"/>
  <c r="H1474" i="1"/>
  <c r="E1474" i="1"/>
  <c r="H1473" i="1"/>
  <c r="H1472" i="1" s="1"/>
  <c r="E1473" i="1"/>
  <c r="G1472" i="1"/>
  <c r="F1472" i="1"/>
  <c r="E1472" i="1"/>
  <c r="H1471" i="1"/>
  <c r="E1471" i="1"/>
  <c r="H1470" i="1"/>
  <c r="G1470" i="1"/>
  <c r="F1470" i="1"/>
  <c r="E1470" i="1"/>
  <c r="H1469" i="1"/>
  <c r="E1469" i="1"/>
  <c r="H1468" i="1"/>
  <c r="E1468" i="1"/>
  <c r="H1467" i="1"/>
  <c r="E1467" i="1"/>
  <c r="H1466" i="1"/>
  <c r="E1466" i="1"/>
  <c r="H1465" i="1"/>
  <c r="E1465" i="1"/>
  <c r="H1464" i="1"/>
  <c r="E1464" i="1"/>
  <c r="H1463" i="1"/>
  <c r="E1463" i="1"/>
  <c r="H1462" i="1"/>
  <c r="E1462" i="1"/>
  <c r="H1461" i="1"/>
  <c r="H1460" i="1" s="1"/>
  <c r="E1461" i="1"/>
  <c r="G1460" i="1"/>
  <c r="F1460" i="1"/>
  <c r="E1460" i="1"/>
  <c r="H1459" i="1"/>
  <c r="E1459" i="1"/>
  <c r="H1458" i="1"/>
  <c r="E1458" i="1"/>
  <c r="H1457" i="1"/>
  <c r="E1457" i="1"/>
  <c r="H1456" i="1"/>
  <c r="E1456" i="1"/>
  <c r="H1455" i="1"/>
  <c r="E1455" i="1"/>
  <c r="H1454" i="1"/>
  <c r="G1454" i="1"/>
  <c r="F1454" i="1"/>
  <c r="E1454" i="1"/>
  <c r="H1453" i="1"/>
  <c r="E1453" i="1"/>
  <c r="H1452" i="1"/>
  <c r="E1452" i="1"/>
  <c r="H1451" i="1"/>
  <c r="E1451" i="1"/>
  <c r="H1450" i="1"/>
  <c r="E1450" i="1"/>
  <c r="H1449" i="1"/>
  <c r="G1449" i="1"/>
  <c r="F1449" i="1"/>
  <c r="E1449" i="1"/>
  <c r="H1448" i="1"/>
  <c r="E1448" i="1"/>
  <c r="H1447" i="1"/>
  <c r="E1447" i="1"/>
  <c r="H1446" i="1"/>
  <c r="G1446" i="1"/>
  <c r="F1446" i="1"/>
  <c r="E1446" i="1"/>
  <c r="H1445" i="1"/>
  <c r="H1444" i="1" s="1"/>
  <c r="E1445" i="1"/>
  <c r="G1444" i="1"/>
  <c r="F1444" i="1"/>
  <c r="E1444" i="1"/>
  <c r="H1443" i="1"/>
  <c r="E1443" i="1"/>
  <c r="H1442" i="1"/>
  <c r="H1441" i="1" s="1"/>
  <c r="E1442" i="1"/>
  <c r="G1441" i="1"/>
  <c r="F1441" i="1"/>
  <c r="F1440" i="1" s="1"/>
  <c r="F1439" i="1" s="1"/>
  <c r="F1438" i="1" s="1"/>
  <c r="E1441" i="1"/>
  <c r="G1440" i="1"/>
  <c r="E1440" i="1"/>
  <c r="G1439" i="1"/>
  <c r="E1439" i="1"/>
  <c r="G1438" i="1"/>
  <c r="E1438" i="1"/>
  <c r="H1437" i="1"/>
  <c r="E1437" i="1"/>
  <c r="H1436" i="1"/>
  <c r="G1436" i="1"/>
  <c r="F1436" i="1"/>
  <c r="E1436" i="1"/>
  <c r="H1435" i="1"/>
  <c r="E1435" i="1"/>
  <c r="H1434" i="1"/>
  <c r="E1434" i="1"/>
  <c r="H1433" i="1"/>
  <c r="H1432" i="1" s="1"/>
  <c r="E1433" i="1"/>
  <c r="G1432" i="1"/>
  <c r="F1432" i="1"/>
  <c r="E1432" i="1"/>
  <c r="H1431" i="1"/>
  <c r="E1431" i="1"/>
  <c r="H1430" i="1"/>
  <c r="H1429" i="1" s="1"/>
  <c r="E1430" i="1"/>
  <c r="G1429" i="1"/>
  <c r="F1429" i="1"/>
  <c r="E1429" i="1"/>
  <c r="H1428" i="1"/>
  <c r="E1428" i="1"/>
  <c r="H1427" i="1"/>
  <c r="G1427" i="1"/>
  <c r="F1427" i="1"/>
  <c r="E1427" i="1"/>
  <c r="H1426" i="1"/>
  <c r="E1426" i="1"/>
  <c r="H1425" i="1"/>
  <c r="E1425" i="1"/>
  <c r="H1424" i="1"/>
  <c r="E1424" i="1"/>
  <c r="H1423" i="1"/>
  <c r="E1423" i="1"/>
  <c r="H1422" i="1"/>
  <c r="H1421" i="1" s="1"/>
  <c r="E1422" i="1"/>
  <c r="G1421" i="1"/>
  <c r="F1421" i="1"/>
  <c r="E1421" i="1"/>
  <c r="H1420" i="1"/>
  <c r="E1420" i="1"/>
  <c r="H1419" i="1"/>
  <c r="G1419" i="1"/>
  <c r="F1419" i="1"/>
  <c r="E1419" i="1"/>
  <c r="H1418" i="1"/>
  <c r="E1418" i="1"/>
  <c r="H1417" i="1"/>
  <c r="E1417" i="1"/>
  <c r="H1416" i="1"/>
  <c r="E1416" i="1"/>
  <c r="H1415" i="1"/>
  <c r="E1415" i="1"/>
  <c r="H1414" i="1"/>
  <c r="E1414" i="1"/>
  <c r="H1413" i="1"/>
  <c r="E1413" i="1"/>
  <c r="H1412" i="1"/>
  <c r="E1412" i="1"/>
  <c r="H1411" i="1"/>
  <c r="E1411" i="1"/>
  <c r="H1410" i="1"/>
  <c r="G1410" i="1"/>
  <c r="F1410" i="1"/>
  <c r="E1410" i="1"/>
  <c r="H1409" i="1"/>
  <c r="E1409" i="1"/>
  <c r="H1408" i="1"/>
  <c r="E1408" i="1"/>
  <c r="H1407" i="1"/>
  <c r="H1406" i="1" s="1"/>
  <c r="E1407" i="1"/>
  <c r="G1406" i="1"/>
  <c r="F1406" i="1"/>
  <c r="E1406" i="1"/>
  <c r="H1405" i="1"/>
  <c r="E1405" i="1"/>
  <c r="H1404" i="1"/>
  <c r="E1404" i="1"/>
  <c r="H1403" i="1"/>
  <c r="E1403" i="1"/>
  <c r="H1402" i="1"/>
  <c r="G1402" i="1"/>
  <c r="F1402" i="1"/>
  <c r="E1402" i="1"/>
  <c r="H1401" i="1"/>
  <c r="H1400" i="1" s="1"/>
  <c r="H1394" i="1" s="1"/>
  <c r="H1393" i="1" s="1"/>
  <c r="H1392" i="1" s="1"/>
  <c r="E1401" i="1"/>
  <c r="G1400" i="1"/>
  <c r="G1394" i="1" s="1"/>
  <c r="G1393" i="1" s="1"/>
  <c r="G1392" i="1" s="1"/>
  <c r="F1400" i="1"/>
  <c r="E1400" i="1"/>
  <c r="H1399" i="1"/>
  <c r="E1399" i="1"/>
  <c r="H1398" i="1"/>
  <c r="G1398" i="1"/>
  <c r="F1398" i="1"/>
  <c r="E1398" i="1"/>
  <c r="H1397" i="1"/>
  <c r="E1397" i="1"/>
  <c r="H1396" i="1"/>
  <c r="E1396" i="1"/>
  <c r="H1395" i="1"/>
  <c r="G1395" i="1"/>
  <c r="F1395" i="1"/>
  <c r="E1395" i="1"/>
  <c r="E1394" i="1"/>
  <c r="E1393" i="1"/>
  <c r="E1392" i="1"/>
  <c r="H1391" i="1"/>
  <c r="H1390" i="1" s="1"/>
  <c r="E1391" i="1"/>
  <c r="G1390" i="1"/>
  <c r="F1390" i="1"/>
  <c r="E1390" i="1"/>
  <c r="H1389" i="1"/>
  <c r="E1389" i="1"/>
  <c r="H1388" i="1"/>
  <c r="G1388" i="1"/>
  <c r="F1388" i="1"/>
  <c r="E1388" i="1"/>
  <c r="H1387" i="1"/>
  <c r="H1386" i="1" s="1"/>
  <c r="E1387" i="1"/>
  <c r="G1386" i="1"/>
  <c r="F1386" i="1"/>
  <c r="E1386" i="1"/>
  <c r="H1385" i="1"/>
  <c r="E1385" i="1"/>
  <c r="H1384" i="1"/>
  <c r="E1384" i="1"/>
  <c r="H1383" i="1"/>
  <c r="E1383" i="1"/>
  <c r="H1382" i="1"/>
  <c r="H1381" i="1" s="1"/>
  <c r="E1382" i="1"/>
  <c r="G1381" i="1"/>
  <c r="F1381" i="1"/>
  <c r="E1381" i="1"/>
  <c r="H1380" i="1"/>
  <c r="E1380" i="1"/>
  <c r="H1379" i="1"/>
  <c r="E1379" i="1"/>
  <c r="H1378" i="1"/>
  <c r="E1378" i="1"/>
  <c r="H1377" i="1"/>
  <c r="E1377" i="1"/>
  <c r="H1376" i="1"/>
  <c r="E1376" i="1"/>
  <c r="H1375" i="1"/>
  <c r="E1375" i="1"/>
  <c r="H1374" i="1"/>
  <c r="E1374" i="1"/>
  <c r="H1373" i="1"/>
  <c r="E1373" i="1"/>
  <c r="H1372" i="1"/>
  <c r="E1372" i="1"/>
  <c r="H1371" i="1"/>
  <c r="G1371" i="1"/>
  <c r="F1371" i="1"/>
  <c r="E1371" i="1"/>
  <c r="H1370" i="1"/>
  <c r="E1370" i="1"/>
  <c r="H1369" i="1"/>
  <c r="E1369" i="1"/>
  <c r="H1368" i="1"/>
  <c r="E1368" i="1"/>
  <c r="H1367" i="1"/>
  <c r="E1367" i="1"/>
  <c r="H1366" i="1"/>
  <c r="G1366" i="1"/>
  <c r="F1366" i="1"/>
  <c r="E1366" i="1"/>
  <c r="H1365" i="1"/>
  <c r="E1365" i="1"/>
  <c r="H1364" i="1"/>
  <c r="E1364" i="1"/>
  <c r="H1363" i="1"/>
  <c r="E1363" i="1"/>
  <c r="H1362" i="1"/>
  <c r="E1362" i="1"/>
  <c r="H1361" i="1"/>
  <c r="G1361" i="1"/>
  <c r="F1361" i="1"/>
  <c r="E1361" i="1"/>
  <c r="H1360" i="1"/>
  <c r="H1359" i="1" s="1"/>
  <c r="E1360" i="1"/>
  <c r="G1359" i="1"/>
  <c r="F1359" i="1"/>
  <c r="E1359" i="1"/>
  <c r="H1358" i="1"/>
  <c r="E1358" i="1"/>
  <c r="H1357" i="1"/>
  <c r="G1357" i="1"/>
  <c r="F1357" i="1"/>
  <c r="E1357" i="1"/>
  <c r="H1356" i="1"/>
  <c r="H1355" i="1" s="1"/>
  <c r="E1356" i="1"/>
  <c r="G1355" i="1"/>
  <c r="F1355" i="1"/>
  <c r="F1354" i="1" s="1"/>
  <c r="F1353" i="1" s="1"/>
  <c r="F1352" i="1" s="1"/>
  <c r="E1355" i="1"/>
  <c r="G1354" i="1"/>
  <c r="E1354" i="1"/>
  <c r="G1353" i="1"/>
  <c r="E1353" i="1"/>
  <c r="G1352" i="1"/>
  <c r="E1352" i="1"/>
  <c r="H1351" i="1"/>
  <c r="E1351" i="1"/>
  <c r="H1350" i="1"/>
  <c r="G1350" i="1"/>
  <c r="F1350" i="1"/>
  <c r="E1350" i="1"/>
  <c r="H1349" i="1"/>
  <c r="G1349" i="1"/>
  <c r="F1349" i="1"/>
  <c r="E1349" i="1"/>
  <c r="H1348" i="1"/>
  <c r="H1347" i="1" s="1"/>
  <c r="E1348" i="1"/>
  <c r="G1347" i="1"/>
  <c r="F1347" i="1"/>
  <c r="E1347" i="1"/>
  <c r="H1346" i="1"/>
  <c r="E1346" i="1"/>
  <c r="H1345" i="1"/>
  <c r="E1345" i="1"/>
  <c r="H1344" i="1"/>
  <c r="E1344" i="1"/>
  <c r="H1343" i="1"/>
  <c r="G1343" i="1"/>
  <c r="F1343" i="1"/>
  <c r="E1343" i="1"/>
  <c r="H1342" i="1"/>
  <c r="H1341" i="1" s="1"/>
  <c r="E1342" i="1"/>
  <c r="G1341" i="1"/>
  <c r="F1341" i="1"/>
  <c r="E1341" i="1"/>
  <c r="H1340" i="1"/>
  <c r="E1340" i="1"/>
  <c r="H1339" i="1"/>
  <c r="E1339" i="1"/>
  <c r="H1338" i="1"/>
  <c r="E1338" i="1"/>
  <c r="H1337" i="1"/>
  <c r="E1337" i="1"/>
  <c r="H1336" i="1"/>
  <c r="E1336" i="1"/>
  <c r="H1335" i="1"/>
  <c r="H1334" i="1" s="1"/>
  <c r="E1335" i="1"/>
  <c r="G1334" i="1"/>
  <c r="F1334" i="1"/>
  <c r="E1334" i="1"/>
  <c r="H1333" i="1"/>
  <c r="E1333" i="1"/>
  <c r="H1332" i="1"/>
  <c r="G1332" i="1"/>
  <c r="F1332" i="1"/>
  <c r="E1332" i="1"/>
  <c r="H1331" i="1"/>
  <c r="E1331" i="1"/>
  <c r="H1330" i="1"/>
  <c r="E1330" i="1"/>
  <c r="H1329" i="1"/>
  <c r="G1329" i="1"/>
  <c r="F1329" i="1"/>
  <c r="E1329" i="1"/>
  <c r="H1328" i="1"/>
  <c r="H1327" i="1" s="1"/>
  <c r="E1328" i="1"/>
  <c r="G1327" i="1"/>
  <c r="F1327" i="1"/>
  <c r="E1327" i="1"/>
  <c r="H1326" i="1"/>
  <c r="E1326" i="1"/>
  <c r="H1325" i="1"/>
  <c r="G1325" i="1"/>
  <c r="F1325" i="1"/>
  <c r="E1325" i="1"/>
  <c r="H1324" i="1"/>
  <c r="H1323" i="1" s="1"/>
  <c r="E1324" i="1"/>
  <c r="G1323" i="1"/>
  <c r="F1323" i="1"/>
  <c r="F1322" i="1" s="1"/>
  <c r="F1321" i="1" s="1"/>
  <c r="F1320" i="1" s="1"/>
  <c r="E1323" i="1"/>
  <c r="G1322" i="1"/>
  <c r="E1322" i="1"/>
  <c r="G1321" i="1"/>
  <c r="E1321" i="1"/>
  <c r="G1320" i="1"/>
  <c r="E1320" i="1"/>
  <c r="H1319" i="1"/>
  <c r="E1319" i="1"/>
  <c r="H1318" i="1"/>
  <c r="G1318" i="1"/>
  <c r="F1318" i="1"/>
  <c r="E1318" i="1"/>
  <c r="H1317" i="1"/>
  <c r="H1316" i="1" s="1"/>
  <c r="E1317" i="1"/>
  <c r="G1316" i="1"/>
  <c r="F1316" i="1"/>
  <c r="E1316" i="1"/>
  <c r="H1315" i="1"/>
  <c r="E1315" i="1"/>
  <c r="H1314" i="1"/>
  <c r="E1314" i="1"/>
  <c r="H1313" i="1"/>
  <c r="E1313" i="1"/>
  <c r="H1312" i="1"/>
  <c r="H1311" i="1" s="1"/>
  <c r="E1312" i="1"/>
  <c r="G1311" i="1"/>
  <c r="F1311" i="1"/>
  <c r="E1311" i="1"/>
  <c r="H1310" i="1"/>
  <c r="E1310" i="1"/>
  <c r="H1309" i="1"/>
  <c r="G1309" i="1"/>
  <c r="F1309" i="1"/>
  <c r="E1309" i="1"/>
  <c r="H1308" i="1"/>
  <c r="E1308" i="1"/>
  <c r="H1307" i="1"/>
  <c r="E1307" i="1"/>
  <c r="H1306" i="1"/>
  <c r="E1306" i="1"/>
  <c r="H1305" i="1"/>
  <c r="E1305" i="1"/>
  <c r="H1304" i="1"/>
  <c r="E1304" i="1"/>
  <c r="H1303" i="1"/>
  <c r="E1303" i="1"/>
  <c r="H1302" i="1"/>
  <c r="E1302" i="1"/>
  <c r="H1301" i="1"/>
  <c r="E1301" i="1"/>
  <c r="H1300" i="1"/>
  <c r="G1300" i="1"/>
  <c r="F1300" i="1"/>
  <c r="E1300" i="1"/>
  <c r="H1299" i="1"/>
  <c r="E1299" i="1"/>
  <c r="H1298" i="1"/>
  <c r="E1298" i="1"/>
  <c r="H1297" i="1"/>
  <c r="H1296" i="1" s="1"/>
  <c r="E1297" i="1"/>
  <c r="G1296" i="1"/>
  <c r="F1296" i="1"/>
  <c r="E1296" i="1"/>
  <c r="H1295" i="1"/>
  <c r="E1295" i="1"/>
  <c r="H1294" i="1"/>
  <c r="E1294" i="1"/>
  <c r="H1293" i="1"/>
  <c r="E1293" i="1"/>
  <c r="H1292" i="1"/>
  <c r="H1291" i="1" s="1"/>
  <c r="E1292" i="1"/>
  <c r="G1291" i="1"/>
  <c r="F1291" i="1"/>
  <c r="E1291" i="1"/>
  <c r="H1290" i="1"/>
  <c r="E1290" i="1"/>
  <c r="H1289" i="1"/>
  <c r="G1289" i="1"/>
  <c r="F1289" i="1"/>
  <c r="E1289" i="1"/>
  <c r="H1288" i="1"/>
  <c r="H1287" i="1" s="1"/>
  <c r="E1288" i="1"/>
  <c r="G1287" i="1"/>
  <c r="F1287" i="1"/>
  <c r="F1283" i="1" s="1"/>
  <c r="F1282" i="1" s="1"/>
  <c r="F1281" i="1" s="1"/>
  <c r="E1287" i="1"/>
  <c r="H1286" i="1"/>
  <c r="E1286" i="1"/>
  <c r="H1285" i="1"/>
  <c r="H1284" i="1" s="1"/>
  <c r="H1283" i="1" s="1"/>
  <c r="H1282" i="1" s="1"/>
  <c r="H1281" i="1" s="1"/>
  <c r="E1285" i="1"/>
  <c r="G1284" i="1"/>
  <c r="F1284" i="1"/>
  <c r="E1284" i="1"/>
  <c r="G1283" i="1"/>
  <c r="E1283" i="1"/>
  <c r="G1282" i="1"/>
  <c r="E1282" i="1"/>
  <c r="G1281" i="1"/>
  <c r="E1281" i="1"/>
  <c r="H1280" i="1"/>
  <c r="E1280" i="1"/>
  <c r="H1279" i="1"/>
  <c r="G1279" i="1"/>
  <c r="F1279" i="1"/>
  <c r="E1279" i="1"/>
  <c r="H1278" i="1"/>
  <c r="H1276" i="1" s="1"/>
  <c r="E1278" i="1"/>
  <c r="H1277" i="1"/>
  <c r="E1277" i="1"/>
  <c r="G1276" i="1"/>
  <c r="F1276" i="1"/>
  <c r="E1276" i="1"/>
  <c r="H1275" i="1"/>
  <c r="H1274" i="1" s="1"/>
  <c r="E1275" i="1"/>
  <c r="G1274" i="1"/>
  <c r="F1274" i="1"/>
  <c r="E1274" i="1"/>
  <c r="H1273" i="1"/>
  <c r="E1273" i="1"/>
  <c r="H1272" i="1"/>
  <c r="G1272" i="1"/>
  <c r="F1272" i="1"/>
  <c r="E1272" i="1"/>
  <c r="H1271" i="1"/>
  <c r="H1270" i="1" s="1"/>
  <c r="E1271" i="1"/>
  <c r="G1270" i="1"/>
  <c r="F1270" i="1"/>
  <c r="F1269" i="1" s="1"/>
  <c r="F1268" i="1" s="1"/>
  <c r="E1270" i="1"/>
  <c r="G1269" i="1"/>
  <c r="E1269" i="1"/>
  <c r="G1268" i="1"/>
  <c r="E1268" i="1"/>
  <c r="H1267" i="1"/>
  <c r="E1267" i="1"/>
  <c r="H1266" i="1"/>
  <c r="H1265" i="1" s="1"/>
  <c r="H1253" i="1" s="1"/>
  <c r="H1252" i="1" s="1"/>
  <c r="E1266" i="1"/>
  <c r="G1265" i="1"/>
  <c r="F1265" i="1"/>
  <c r="E1265" i="1"/>
  <c r="H1264" i="1"/>
  <c r="E1264" i="1"/>
  <c r="H1263" i="1"/>
  <c r="G1263" i="1"/>
  <c r="F1263" i="1"/>
  <c r="E1263" i="1"/>
  <c r="H1262" i="1"/>
  <c r="E1262" i="1"/>
  <c r="H1261" i="1"/>
  <c r="E1261" i="1"/>
  <c r="H1260" i="1"/>
  <c r="G1260" i="1"/>
  <c r="F1260" i="1"/>
  <c r="E1260" i="1"/>
  <c r="H1259" i="1"/>
  <c r="H1258" i="1" s="1"/>
  <c r="E1259" i="1"/>
  <c r="G1258" i="1"/>
  <c r="G1253" i="1" s="1"/>
  <c r="G1252" i="1" s="1"/>
  <c r="F1258" i="1"/>
  <c r="F1253" i="1" s="1"/>
  <c r="F1252" i="1" s="1"/>
  <c r="E1258" i="1"/>
  <c r="H1257" i="1"/>
  <c r="E1257" i="1"/>
  <c r="H1256" i="1"/>
  <c r="E1256" i="1"/>
  <c r="H1255" i="1"/>
  <c r="E1255" i="1"/>
  <c r="H1254" i="1"/>
  <c r="G1254" i="1"/>
  <c r="F1254" i="1"/>
  <c r="E1254" i="1"/>
  <c r="E1253" i="1"/>
  <c r="E1252" i="1"/>
  <c r="H1251" i="1"/>
  <c r="H1250" i="1" s="1"/>
  <c r="E1251" i="1"/>
  <c r="G1250" i="1"/>
  <c r="F1250" i="1"/>
  <c r="E1250" i="1"/>
  <c r="H1249" i="1"/>
  <c r="E1249" i="1"/>
  <c r="H1248" i="1"/>
  <c r="G1248" i="1"/>
  <c r="F1248" i="1"/>
  <c r="E1248" i="1"/>
  <c r="H1247" i="1"/>
  <c r="H1246" i="1" s="1"/>
  <c r="E1247" i="1"/>
  <c r="G1246" i="1"/>
  <c r="F1246" i="1"/>
  <c r="F1241" i="1" s="1"/>
  <c r="E1246" i="1"/>
  <c r="H1245" i="1"/>
  <c r="E1245" i="1"/>
  <c r="H1244" i="1"/>
  <c r="G1244" i="1"/>
  <c r="F1244" i="1"/>
  <c r="E1244" i="1"/>
  <c r="H1243" i="1"/>
  <c r="H1242" i="1" s="1"/>
  <c r="H1241" i="1" s="1"/>
  <c r="E1243" i="1"/>
  <c r="G1242" i="1"/>
  <c r="F1242" i="1"/>
  <c r="E1242" i="1"/>
  <c r="G1241" i="1"/>
  <c r="E1241" i="1"/>
  <c r="H1240" i="1"/>
  <c r="E1240" i="1"/>
  <c r="H1239" i="1"/>
  <c r="G1239" i="1"/>
  <c r="F1239" i="1"/>
  <c r="E1239" i="1"/>
  <c r="H1238" i="1"/>
  <c r="E1238" i="1"/>
  <c r="H1237" i="1"/>
  <c r="E1237" i="1"/>
  <c r="H1236" i="1"/>
  <c r="H1235" i="1" s="1"/>
  <c r="E1236" i="1"/>
  <c r="G1235" i="1"/>
  <c r="F1235" i="1"/>
  <c r="E1235" i="1"/>
  <c r="H1234" i="1"/>
  <c r="E1234" i="1"/>
  <c r="H1233" i="1"/>
  <c r="G1233" i="1"/>
  <c r="F1233" i="1"/>
  <c r="E1233" i="1"/>
  <c r="H1232" i="1"/>
  <c r="H1231" i="1" s="1"/>
  <c r="E1232" i="1"/>
  <c r="G1231" i="1"/>
  <c r="F1231" i="1"/>
  <c r="F1227" i="1" s="1"/>
  <c r="F1226" i="1" s="1"/>
  <c r="E1231" i="1"/>
  <c r="H1230" i="1"/>
  <c r="E1230" i="1"/>
  <c r="H1229" i="1"/>
  <c r="H1228" i="1" s="1"/>
  <c r="H1227" i="1" s="1"/>
  <c r="H1226" i="1" s="1"/>
  <c r="E1229" i="1"/>
  <c r="G1228" i="1"/>
  <c r="F1228" i="1"/>
  <c r="E1228" i="1"/>
  <c r="G1227" i="1"/>
  <c r="E1227" i="1"/>
  <c r="G1226" i="1"/>
  <c r="E1226" i="1"/>
  <c r="H1225" i="1"/>
  <c r="E1225" i="1"/>
  <c r="H1224" i="1"/>
  <c r="H1223" i="1" s="1"/>
  <c r="E1224" i="1"/>
  <c r="G1223" i="1"/>
  <c r="G1214" i="1" s="1"/>
  <c r="G1165" i="1" s="1"/>
  <c r="F1223" i="1"/>
  <c r="F1214" i="1" s="1"/>
  <c r="E1223" i="1"/>
  <c r="H1222" i="1"/>
  <c r="E1222" i="1"/>
  <c r="H1221" i="1"/>
  <c r="G1221" i="1"/>
  <c r="F1221" i="1"/>
  <c r="E1221" i="1"/>
  <c r="H1220" i="1"/>
  <c r="E1220" i="1"/>
  <c r="H1219" i="1"/>
  <c r="E1219" i="1"/>
  <c r="H1218" i="1"/>
  <c r="G1218" i="1"/>
  <c r="F1218" i="1"/>
  <c r="E1218" i="1"/>
  <c r="H1217" i="1"/>
  <c r="H1215" i="1" s="1"/>
  <c r="H1214" i="1" s="1"/>
  <c r="E1217" i="1"/>
  <c r="H1216" i="1"/>
  <c r="E1216" i="1"/>
  <c r="G1215" i="1"/>
  <c r="F1215" i="1"/>
  <c r="E1215" i="1"/>
  <c r="E1214" i="1"/>
  <c r="H1213" i="1"/>
  <c r="H1212" i="1" s="1"/>
  <c r="E1213" i="1"/>
  <c r="G1212" i="1"/>
  <c r="F1212" i="1"/>
  <c r="E1212" i="1"/>
  <c r="H1211" i="1"/>
  <c r="E1211" i="1"/>
  <c r="H1210" i="1"/>
  <c r="E1210" i="1"/>
  <c r="H1209" i="1"/>
  <c r="E1209" i="1"/>
  <c r="H1208" i="1"/>
  <c r="G1208" i="1"/>
  <c r="F1208" i="1"/>
  <c r="E1208" i="1"/>
  <c r="H1207" i="1"/>
  <c r="H1206" i="1" s="1"/>
  <c r="E1207" i="1"/>
  <c r="G1206" i="1"/>
  <c r="F1206" i="1"/>
  <c r="F1166" i="1" s="1"/>
  <c r="F1165" i="1" s="1"/>
  <c r="E1206" i="1"/>
  <c r="H1205" i="1"/>
  <c r="E1205" i="1"/>
  <c r="H1204" i="1"/>
  <c r="G1204" i="1"/>
  <c r="F1204" i="1"/>
  <c r="E1204" i="1"/>
  <c r="H1203" i="1"/>
  <c r="E1203" i="1"/>
  <c r="H1202" i="1"/>
  <c r="E1202" i="1"/>
  <c r="H1201" i="1"/>
  <c r="E1201" i="1"/>
  <c r="H1200" i="1"/>
  <c r="E1200" i="1"/>
  <c r="H1199" i="1"/>
  <c r="E1199" i="1"/>
  <c r="H1198" i="1"/>
  <c r="E1198" i="1"/>
  <c r="H1197" i="1"/>
  <c r="G1197" i="1"/>
  <c r="F1197" i="1"/>
  <c r="E1197" i="1"/>
  <c r="H1196" i="1"/>
  <c r="H1195" i="1" s="1"/>
  <c r="E1196" i="1"/>
  <c r="G1195" i="1"/>
  <c r="F1195" i="1"/>
  <c r="E1195" i="1"/>
  <c r="H1194" i="1"/>
  <c r="E1194" i="1"/>
  <c r="H1193" i="1"/>
  <c r="E1193" i="1"/>
  <c r="H1192" i="1"/>
  <c r="E1192" i="1"/>
  <c r="H1191" i="1"/>
  <c r="E1191" i="1"/>
  <c r="H1190" i="1"/>
  <c r="E1190" i="1"/>
  <c r="H1189" i="1"/>
  <c r="E1189" i="1"/>
  <c r="H1188" i="1"/>
  <c r="E1188" i="1"/>
  <c r="H1187" i="1"/>
  <c r="E1187" i="1"/>
  <c r="H1186" i="1"/>
  <c r="E1186" i="1"/>
  <c r="H1185" i="1"/>
  <c r="G1185" i="1"/>
  <c r="F1185" i="1"/>
  <c r="E1185" i="1"/>
  <c r="H1184" i="1"/>
  <c r="E1184" i="1"/>
  <c r="H1183" i="1"/>
  <c r="E1183" i="1"/>
  <c r="H1182" i="1"/>
  <c r="E1182" i="1"/>
  <c r="H1181" i="1"/>
  <c r="E1181" i="1"/>
  <c r="H1180" i="1"/>
  <c r="H1179" i="1" s="1"/>
  <c r="E1180" i="1"/>
  <c r="G1179" i="1"/>
  <c r="F1179" i="1"/>
  <c r="E1179" i="1"/>
  <c r="H1178" i="1"/>
  <c r="E1178" i="1"/>
  <c r="H1177" i="1"/>
  <c r="E1177" i="1"/>
  <c r="H1176" i="1"/>
  <c r="E1176" i="1"/>
  <c r="H1175" i="1"/>
  <c r="H1174" i="1" s="1"/>
  <c r="E1175" i="1"/>
  <c r="G1174" i="1"/>
  <c r="F1174" i="1"/>
  <c r="E1174" i="1"/>
  <c r="H1173" i="1"/>
  <c r="E1173" i="1"/>
  <c r="H1172" i="1"/>
  <c r="G1172" i="1"/>
  <c r="F1172" i="1"/>
  <c r="E1172" i="1"/>
  <c r="H1171" i="1"/>
  <c r="H1170" i="1" s="1"/>
  <c r="E1171" i="1"/>
  <c r="G1170" i="1"/>
  <c r="F1170" i="1"/>
  <c r="E1170" i="1"/>
  <c r="H1169" i="1"/>
  <c r="E1169" i="1"/>
  <c r="H1168" i="1"/>
  <c r="H1167" i="1" s="1"/>
  <c r="H1166" i="1" s="1"/>
  <c r="H1165" i="1" s="1"/>
  <c r="E1168" i="1"/>
  <c r="G1167" i="1"/>
  <c r="F1167" i="1"/>
  <c r="E1167" i="1"/>
  <c r="G1166" i="1"/>
  <c r="E1166" i="1"/>
  <c r="E1165" i="1"/>
  <c r="H1164" i="1"/>
  <c r="H1163" i="1" s="1"/>
  <c r="E1164" i="1"/>
  <c r="G1163" i="1"/>
  <c r="F1163" i="1"/>
  <c r="E1163" i="1"/>
  <c r="H1162" i="1"/>
  <c r="E1162" i="1"/>
  <c r="H1161" i="1"/>
  <c r="G1161" i="1"/>
  <c r="F1161" i="1"/>
  <c r="E1161" i="1"/>
  <c r="H1160" i="1"/>
  <c r="E1160" i="1"/>
  <c r="H1159" i="1"/>
  <c r="E1159" i="1"/>
  <c r="H1158" i="1"/>
  <c r="E1158" i="1"/>
  <c r="H1157" i="1"/>
  <c r="E1157" i="1"/>
  <c r="H1156" i="1"/>
  <c r="H1155" i="1" s="1"/>
  <c r="E1156" i="1"/>
  <c r="G1155" i="1"/>
  <c r="F1155" i="1"/>
  <c r="E1155" i="1"/>
  <c r="H1154" i="1"/>
  <c r="E1154" i="1"/>
  <c r="H1153" i="1"/>
  <c r="G1153" i="1"/>
  <c r="G1150" i="1" s="1"/>
  <c r="G1149" i="1" s="1"/>
  <c r="G1148" i="1" s="1"/>
  <c r="F1153" i="1"/>
  <c r="E1153" i="1"/>
  <c r="H1152" i="1"/>
  <c r="H1151" i="1" s="1"/>
  <c r="E1152" i="1"/>
  <c r="G1151" i="1"/>
  <c r="F1151" i="1"/>
  <c r="F1150" i="1" s="1"/>
  <c r="F1149" i="1" s="1"/>
  <c r="E1151" i="1"/>
  <c r="E1150" i="1"/>
  <c r="E1149" i="1"/>
  <c r="E1148" i="1"/>
  <c r="H1147" i="1"/>
  <c r="E1147" i="1"/>
  <c r="H1146" i="1"/>
  <c r="E1146" i="1"/>
  <c r="H1145" i="1"/>
  <c r="H1144" i="1" s="1"/>
  <c r="E1145" i="1"/>
  <c r="G1144" i="1"/>
  <c r="F1144" i="1"/>
  <c r="E1144" i="1"/>
  <c r="H1143" i="1"/>
  <c r="E1143" i="1"/>
  <c r="H1142" i="1"/>
  <c r="G1142" i="1"/>
  <c r="F1142" i="1"/>
  <c r="E1142" i="1"/>
  <c r="H1141" i="1"/>
  <c r="H1140" i="1" s="1"/>
  <c r="E1141" i="1"/>
  <c r="G1140" i="1"/>
  <c r="G1137" i="1" s="1"/>
  <c r="F1140" i="1"/>
  <c r="E1140" i="1"/>
  <c r="H1139" i="1"/>
  <c r="E1139" i="1"/>
  <c r="H1138" i="1"/>
  <c r="G1138" i="1"/>
  <c r="F1138" i="1"/>
  <c r="E1138" i="1"/>
  <c r="F1137" i="1"/>
  <c r="E1137" i="1"/>
  <c r="H1136" i="1"/>
  <c r="E1136" i="1"/>
  <c r="H1135" i="1"/>
  <c r="G1135" i="1"/>
  <c r="F1135" i="1"/>
  <c r="E1135" i="1"/>
  <c r="H1134" i="1"/>
  <c r="H1133" i="1" s="1"/>
  <c r="E1134" i="1"/>
  <c r="G1133" i="1"/>
  <c r="F1133" i="1"/>
  <c r="E1133" i="1"/>
  <c r="H1132" i="1"/>
  <c r="E1132" i="1"/>
  <c r="H1131" i="1"/>
  <c r="H1130" i="1" s="1"/>
  <c r="E1131" i="1"/>
  <c r="G1130" i="1"/>
  <c r="F1130" i="1"/>
  <c r="E1130" i="1"/>
  <c r="H1129" i="1"/>
  <c r="E1129" i="1"/>
  <c r="H1128" i="1"/>
  <c r="G1128" i="1"/>
  <c r="F1128" i="1"/>
  <c r="E1128" i="1"/>
  <c r="H1127" i="1"/>
  <c r="E1127" i="1"/>
  <c r="H1126" i="1"/>
  <c r="E1126" i="1"/>
  <c r="H1125" i="1"/>
  <c r="E1125" i="1"/>
  <c r="H1124" i="1"/>
  <c r="E1124" i="1"/>
  <c r="H1123" i="1"/>
  <c r="E1123" i="1"/>
  <c r="H1122" i="1"/>
  <c r="E1122" i="1"/>
  <c r="H1121" i="1"/>
  <c r="G1121" i="1"/>
  <c r="F1121" i="1"/>
  <c r="E1121" i="1"/>
  <c r="H1120" i="1"/>
  <c r="H1119" i="1" s="1"/>
  <c r="E1120" i="1"/>
  <c r="G1119" i="1"/>
  <c r="F1119" i="1"/>
  <c r="E1119" i="1"/>
  <c r="H1118" i="1"/>
  <c r="E1118" i="1"/>
  <c r="H1117" i="1"/>
  <c r="E1117" i="1"/>
  <c r="H1116" i="1"/>
  <c r="E1116" i="1"/>
  <c r="H1115" i="1"/>
  <c r="E1115" i="1"/>
  <c r="H1114" i="1"/>
  <c r="E1114" i="1"/>
  <c r="H1113" i="1"/>
  <c r="E1113" i="1"/>
  <c r="H1112" i="1"/>
  <c r="E1112" i="1"/>
  <c r="H1111" i="1"/>
  <c r="H1109" i="1" s="1"/>
  <c r="E1111" i="1"/>
  <c r="H1110" i="1"/>
  <c r="E1110" i="1"/>
  <c r="G1109" i="1"/>
  <c r="F1109" i="1"/>
  <c r="E1109" i="1"/>
  <c r="H1108" i="1"/>
  <c r="E1108" i="1"/>
  <c r="H1107" i="1"/>
  <c r="E1107" i="1"/>
  <c r="H1106" i="1"/>
  <c r="E1106" i="1"/>
  <c r="H1105" i="1"/>
  <c r="E1105" i="1"/>
  <c r="H1104" i="1"/>
  <c r="H1103" i="1" s="1"/>
  <c r="E1104" i="1"/>
  <c r="G1103" i="1"/>
  <c r="F1103" i="1"/>
  <c r="E1103" i="1"/>
  <c r="H1102" i="1"/>
  <c r="E1102" i="1"/>
  <c r="H1101" i="1"/>
  <c r="E1101" i="1"/>
  <c r="H1100" i="1"/>
  <c r="E1100" i="1"/>
  <c r="H1099" i="1"/>
  <c r="H1098" i="1" s="1"/>
  <c r="E1099" i="1"/>
  <c r="G1098" i="1"/>
  <c r="F1098" i="1"/>
  <c r="E1098" i="1"/>
  <c r="H1097" i="1"/>
  <c r="E1097" i="1"/>
  <c r="H1096" i="1"/>
  <c r="G1096" i="1"/>
  <c r="G1090" i="1" s="1"/>
  <c r="F1096" i="1"/>
  <c r="E1096" i="1"/>
  <c r="H1095" i="1"/>
  <c r="H1094" i="1" s="1"/>
  <c r="E1095" i="1"/>
  <c r="G1094" i="1"/>
  <c r="F1094" i="1"/>
  <c r="E1094" i="1"/>
  <c r="H1093" i="1"/>
  <c r="E1093" i="1"/>
  <c r="H1092" i="1"/>
  <c r="H1091" i="1" s="1"/>
  <c r="E1092" i="1"/>
  <c r="G1091" i="1"/>
  <c r="F1091" i="1"/>
  <c r="F1090" i="1" s="1"/>
  <c r="F1089" i="1" s="1"/>
  <c r="F1088" i="1" s="1"/>
  <c r="E1091" i="1"/>
  <c r="E1090" i="1"/>
  <c r="E1089" i="1"/>
  <c r="E1088" i="1"/>
  <c r="H1087" i="1"/>
  <c r="H1086" i="1" s="1"/>
  <c r="H1085" i="1" s="1"/>
  <c r="E1087" i="1"/>
  <c r="G1086" i="1"/>
  <c r="F1086" i="1"/>
  <c r="E1086" i="1"/>
  <c r="G1085" i="1"/>
  <c r="F1085" i="1"/>
  <c r="E1085" i="1"/>
  <c r="H1084" i="1"/>
  <c r="E1084" i="1"/>
  <c r="H1083" i="1"/>
  <c r="G1083" i="1"/>
  <c r="F1083" i="1"/>
  <c r="E1083" i="1"/>
  <c r="H1082" i="1"/>
  <c r="H1081" i="1" s="1"/>
  <c r="E1082" i="1"/>
  <c r="G1081" i="1"/>
  <c r="F1081" i="1"/>
  <c r="E1081" i="1"/>
  <c r="H1080" i="1"/>
  <c r="E1080" i="1"/>
  <c r="H1079" i="1"/>
  <c r="G1079" i="1"/>
  <c r="F1079" i="1"/>
  <c r="E1079" i="1"/>
  <c r="H1078" i="1"/>
  <c r="H1077" i="1" s="1"/>
  <c r="E1078" i="1"/>
  <c r="G1077" i="1"/>
  <c r="F1077" i="1"/>
  <c r="E1077" i="1"/>
  <c r="H1076" i="1"/>
  <c r="E1076" i="1"/>
  <c r="H1075" i="1"/>
  <c r="E1075" i="1"/>
  <c r="H1074" i="1"/>
  <c r="E1074" i="1"/>
  <c r="H1073" i="1"/>
  <c r="H1070" i="1" s="1"/>
  <c r="E1073" i="1"/>
  <c r="H1072" i="1"/>
  <c r="E1072" i="1"/>
  <c r="H1071" i="1"/>
  <c r="E1071" i="1"/>
  <c r="G1070" i="1"/>
  <c r="F1070" i="1"/>
  <c r="E1070" i="1"/>
  <c r="H1069" i="1"/>
  <c r="E1069" i="1"/>
  <c r="H1068" i="1"/>
  <c r="G1068" i="1"/>
  <c r="F1068" i="1"/>
  <c r="E1068" i="1"/>
  <c r="H1067" i="1"/>
  <c r="E1067" i="1"/>
  <c r="H1066" i="1"/>
  <c r="E1066" i="1"/>
  <c r="H1065" i="1"/>
  <c r="E1065" i="1"/>
  <c r="H1064" i="1"/>
  <c r="E1064" i="1"/>
  <c r="H1063" i="1"/>
  <c r="E1063" i="1"/>
  <c r="H1062" i="1"/>
  <c r="E1062" i="1"/>
  <c r="H1061" i="1"/>
  <c r="E1061" i="1"/>
  <c r="H1060" i="1"/>
  <c r="E1060" i="1"/>
  <c r="H1059" i="1"/>
  <c r="H1058" i="1" s="1"/>
  <c r="E1059" i="1"/>
  <c r="G1058" i="1"/>
  <c r="F1058" i="1"/>
  <c r="E1058" i="1"/>
  <c r="H1057" i="1"/>
  <c r="E1057" i="1"/>
  <c r="H1056" i="1"/>
  <c r="E1056" i="1"/>
  <c r="H1055" i="1"/>
  <c r="E1055" i="1"/>
  <c r="H1054" i="1"/>
  <c r="E1054" i="1"/>
  <c r="H1053" i="1"/>
  <c r="E1053" i="1"/>
  <c r="H1052" i="1"/>
  <c r="G1052" i="1"/>
  <c r="F1052" i="1"/>
  <c r="E1052" i="1"/>
  <c r="H1051" i="1"/>
  <c r="E1051" i="1"/>
  <c r="H1050" i="1"/>
  <c r="E1050" i="1"/>
  <c r="H1049" i="1"/>
  <c r="H1048" i="1" s="1"/>
  <c r="E1049" i="1"/>
  <c r="G1048" i="1"/>
  <c r="F1048" i="1"/>
  <c r="E1048" i="1"/>
  <c r="H1047" i="1"/>
  <c r="E1047" i="1"/>
  <c r="H1046" i="1"/>
  <c r="G1046" i="1"/>
  <c r="F1046" i="1"/>
  <c r="E1046" i="1"/>
  <c r="H1045" i="1"/>
  <c r="H1044" i="1" s="1"/>
  <c r="E1045" i="1"/>
  <c r="G1044" i="1"/>
  <c r="G1041" i="1" s="1"/>
  <c r="G1040" i="1" s="1"/>
  <c r="G1039" i="1" s="1"/>
  <c r="F1044" i="1"/>
  <c r="E1044" i="1"/>
  <c r="H1043" i="1"/>
  <c r="E1043" i="1"/>
  <c r="H1042" i="1"/>
  <c r="G1042" i="1"/>
  <c r="F1042" i="1"/>
  <c r="E1042" i="1"/>
  <c r="F1041" i="1"/>
  <c r="F1040" i="1" s="1"/>
  <c r="F1039" i="1" s="1"/>
  <c r="E1041" i="1"/>
  <c r="E1040" i="1"/>
  <c r="E1039" i="1"/>
  <c r="H1038" i="1"/>
  <c r="H1037" i="1" s="1"/>
  <c r="H1036" i="1" s="1"/>
  <c r="E1038" i="1"/>
  <c r="G1037" i="1"/>
  <c r="F1037" i="1"/>
  <c r="E1037" i="1"/>
  <c r="G1036" i="1"/>
  <c r="F1036" i="1"/>
  <c r="E1036" i="1"/>
  <c r="H1035" i="1"/>
  <c r="E1035" i="1"/>
  <c r="H1034" i="1"/>
  <c r="G1034" i="1"/>
  <c r="F1034" i="1"/>
  <c r="E1034" i="1"/>
  <c r="H1033" i="1"/>
  <c r="H1031" i="1" s="1"/>
  <c r="E1033" i="1"/>
  <c r="H1032" i="1"/>
  <c r="E1032" i="1"/>
  <c r="G1031" i="1"/>
  <c r="F1031" i="1"/>
  <c r="E1031" i="1"/>
  <c r="H1030" i="1"/>
  <c r="H1029" i="1" s="1"/>
  <c r="E1030" i="1"/>
  <c r="G1029" i="1"/>
  <c r="F1029" i="1"/>
  <c r="E1029" i="1"/>
  <c r="H1028" i="1"/>
  <c r="E1028" i="1"/>
  <c r="H1027" i="1"/>
  <c r="E1027" i="1"/>
  <c r="H1026" i="1"/>
  <c r="E1026" i="1"/>
  <c r="H1025" i="1"/>
  <c r="H1023" i="1" s="1"/>
  <c r="E1025" i="1"/>
  <c r="H1024" i="1"/>
  <c r="E1024" i="1"/>
  <c r="G1023" i="1"/>
  <c r="F1023" i="1"/>
  <c r="E1023" i="1"/>
  <c r="H1022" i="1"/>
  <c r="H1021" i="1" s="1"/>
  <c r="E1022" i="1"/>
  <c r="G1021" i="1"/>
  <c r="F1021" i="1"/>
  <c r="E1021" i="1"/>
  <c r="H1020" i="1"/>
  <c r="E1020" i="1"/>
  <c r="H1019" i="1"/>
  <c r="E1019" i="1"/>
  <c r="H1018" i="1"/>
  <c r="E1018" i="1"/>
  <c r="H1017" i="1"/>
  <c r="E1017" i="1"/>
  <c r="H1016" i="1"/>
  <c r="E1016" i="1"/>
  <c r="H1015" i="1"/>
  <c r="E1015" i="1"/>
  <c r="H1014" i="1"/>
  <c r="E1014" i="1"/>
  <c r="H1013" i="1"/>
  <c r="H1011" i="1" s="1"/>
  <c r="E1013" i="1"/>
  <c r="H1012" i="1"/>
  <c r="E1012" i="1"/>
  <c r="G1011" i="1"/>
  <c r="F1011" i="1"/>
  <c r="E1011" i="1"/>
  <c r="H1010" i="1"/>
  <c r="E1010" i="1"/>
  <c r="H1009" i="1"/>
  <c r="E1009" i="1"/>
  <c r="H1008" i="1"/>
  <c r="H1006" i="1" s="1"/>
  <c r="E1008" i="1"/>
  <c r="H1007" i="1"/>
  <c r="E1007" i="1"/>
  <c r="G1006" i="1"/>
  <c r="F1006" i="1"/>
  <c r="E1006" i="1"/>
  <c r="H1005" i="1"/>
  <c r="E1005" i="1"/>
  <c r="H1004" i="1"/>
  <c r="E1004" i="1"/>
  <c r="H1003" i="1"/>
  <c r="H1002" i="1" s="1"/>
  <c r="E1003" i="1"/>
  <c r="G1002" i="1"/>
  <c r="F1002" i="1"/>
  <c r="E1002" i="1"/>
  <c r="H1001" i="1"/>
  <c r="E1001" i="1"/>
  <c r="H1000" i="1"/>
  <c r="G1000" i="1"/>
  <c r="F1000" i="1"/>
  <c r="E1000" i="1"/>
  <c r="H999" i="1"/>
  <c r="H998" i="1" s="1"/>
  <c r="E999" i="1"/>
  <c r="G998" i="1"/>
  <c r="F998" i="1"/>
  <c r="E998" i="1"/>
  <c r="H997" i="1"/>
  <c r="E997" i="1"/>
  <c r="H996" i="1"/>
  <c r="H995" i="1" s="1"/>
  <c r="E996" i="1"/>
  <c r="G995" i="1"/>
  <c r="F995" i="1"/>
  <c r="F994" i="1" s="1"/>
  <c r="F993" i="1" s="1"/>
  <c r="F992" i="1" s="1"/>
  <c r="E995" i="1"/>
  <c r="G994" i="1"/>
  <c r="E994" i="1"/>
  <c r="G993" i="1"/>
  <c r="E993" i="1"/>
  <c r="G992" i="1"/>
  <c r="E992" i="1"/>
  <c r="H991" i="1"/>
  <c r="E991" i="1"/>
  <c r="H990" i="1"/>
  <c r="G990" i="1"/>
  <c r="F990" i="1"/>
  <c r="E990" i="1"/>
  <c r="H989" i="1"/>
  <c r="H988" i="1" s="1"/>
  <c r="E989" i="1"/>
  <c r="G988" i="1"/>
  <c r="F988" i="1"/>
  <c r="E988" i="1"/>
  <c r="H987" i="1"/>
  <c r="E987" i="1"/>
  <c r="H986" i="1"/>
  <c r="H985" i="1" s="1"/>
  <c r="E986" i="1"/>
  <c r="G985" i="1"/>
  <c r="F985" i="1"/>
  <c r="E985" i="1"/>
  <c r="G984" i="1"/>
  <c r="F984" i="1"/>
  <c r="E984" i="1"/>
  <c r="H983" i="1"/>
  <c r="E983" i="1"/>
  <c r="H982" i="1"/>
  <c r="G982" i="1"/>
  <c r="F982" i="1"/>
  <c r="E982" i="1"/>
  <c r="H981" i="1"/>
  <c r="H980" i="1" s="1"/>
  <c r="E981" i="1"/>
  <c r="G980" i="1"/>
  <c r="F980" i="1"/>
  <c r="E980" i="1"/>
  <c r="H979" i="1"/>
  <c r="E979" i="1"/>
  <c r="H978" i="1"/>
  <c r="H977" i="1" s="1"/>
  <c r="E978" i="1"/>
  <c r="G977" i="1"/>
  <c r="F977" i="1"/>
  <c r="E977" i="1"/>
  <c r="H976" i="1"/>
  <c r="E976" i="1"/>
  <c r="H975" i="1"/>
  <c r="G975" i="1"/>
  <c r="F975" i="1"/>
  <c r="E975" i="1"/>
  <c r="H974" i="1"/>
  <c r="E974" i="1"/>
  <c r="H973" i="1"/>
  <c r="E973" i="1"/>
  <c r="H972" i="1"/>
  <c r="E972" i="1"/>
  <c r="H971" i="1"/>
  <c r="E971" i="1"/>
  <c r="H970" i="1"/>
  <c r="H969" i="1" s="1"/>
  <c r="E970" i="1"/>
  <c r="G969" i="1"/>
  <c r="F969" i="1"/>
  <c r="E969" i="1"/>
  <c r="H968" i="1"/>
  <c r="E968" i="1"/>
  <c r="H967" i="1"/>
  <c r="G967" i="1"/>
  <c r="F967" i="1"/>
  <c r="E967" i="1"/>
  <c r="H966" i="1"/>
  <c r="E966" i="1"/>
  <c r="H965" i="1"/>
  <c r="E965" i="1"/>
  <c r="H964" i="1"/>
  <c r="E964" i="1"/>
  <c r="H963" i="1"/>
  <c r="E963" i="1"/>
  <c r="H962" i="1"/>
  <c r="E962" i="1"/>
  <c r="H961" i="1"/>
  <c r="E961" i="1"/>
  <c r="H960" i="1"/>
  <c r="E960" i="1"/>
  <c r="H959" i="1"/>
  <c r="E959" i="1"/>
  <c r="H958" i="1"/>
  <c r="H957" i="1" s="1"/>
  <c r="E958" i="1"/>
  <c r="G957" i="1"/>
  <c r="F957" i="1"/>
  <c r="E957" i="1"/>
  <c r="H956" i="1"/>
  <c r="E956" i="1"/>
  <c r="H955" i="1"/>
  <c r="E955" i="1"/>
  <c r="H954" i="1"/>
  <c r="E954" i="1"/>
  <c r="H953" i="1"/>
  <c r="E953" i="1"/>
  <c r="H952" i="1"/>
  <c r="E952" i="1"/>
  <c r="H951" i="1"/>
  <c r="G951" i="1"/>
  <c r="F951" i="1"/>
  <c r="E951" i="1"/>
  <c r="H950" i="1"/>
  <c r="E950" i="1"/>
  <c r="H949" i="1"/>
  <c r="E949" i="1"/>
  <c r="H948" i="1"/>
  <c r="H947" i="1" s="1"/>
  <c r="E948" i="1"/>
  <c r="G947" i="1"/>
  <c r="F947" i="1"/>
  <c r="E947" i="1"/>
  <c r="H946" i="1"/>
  <c r="E946" i="1"/>
  <c r="H945" i="1"/>
  <c r="G945" i="1"/>
  <c r="F945" i="1"/>
  <c r="E945" i="1"/>
  <c r="H944" i="1"/>
  <c r="H943" i="1" s="1"/>
  <c r="E944" i="1"/>
  <c r="G943" i="1"/>
  <c r="F943" i="1"/>
  <c r="E943" i="1"/>
  <c r="H942" i="1"/>
  <c r="E942" i="1"/>
  <c r="H941" i="1"/>
  <c r="H940" i="1" s="1"/>
  <c r="E941" i="1"/>
  <c r="G940" i="1"/>
  <c r="F940" i="1"/>
  <c r="E940" i="1"/>
  <c r="G939" i="1"/>
  <c r="F939" i="1"/>
  <c r="F938" i="1" s="1"/>
  <c r="F937" i="1" s="1"/>
  <c r="E939" i="1"/>
  <c r="G938" i="1"/>
  <c r="E938" i="1"/>
  <c r="G937" i="1"/>
  <c r="E937" i="1"/>
  <c r="H936" i="1"/>
  <c r="E936" i="1"/>
  <c r="H935" i="1"/>
  <c r="G935" i="1"/>
  <c r="F935" i="1"/>
  <c r="E935" i="1"/>
  <c r="H934" i="1"/>
  <c r="G934" i="1"/>
  <c r="F934" i="1"/>
  <c r="E934" i="1"/>
  <c r="H933" i="1"/>
  <c r="H932" i="1" s="1"/>
  <c r="E933" i="1"/>
  <c r="G932" i="1"/>
  <c r="F932" i="1"/>
  <c r="E932" i="1"/>
  <c r="H931" i="1"/>
  <c r="E931" i="1"/>
  <c r="H930" i="1"/>
  <c r="H929" i="1" s="1"/>
  <c r="E930" i="1"/>
  <c r="G929" i="1"/>
  <c r="G924" i="1" s="1"/>
  <c r="F929" i="1"/>
  <c r="F924" i="1" s="1"/>
  <c r="E929" i="1"/>
  <c r="H928" i="1"/>
  <c r="E928" i="1"/>
  <c r="H927" i="1"/>
  <c r="H925" i="1" s="1"/>
  <c r="E927" i="1"/>
  <c r="H926" i="1"/>
  <c r="E926" i="1"/>
  <c r="G925" i="1"/>
  <c r="F925" i="1"/>
  <c r="E925" i="1"/>
  <c r="E924" i="1"/>
  <c r="H923" i="1"/>
  <c r="H922" i="1" s="1"/>
  <c r="E923" i="1"/>
  <c r="G922" i="1"/>
  <c r="G917" i="1" s="1"/>
  <c r="F922" i="1"/>
  <c r="F917" i="1" s="1"/>
  <c r="E922" i="1"/>
  <c r="H921" i="1"/>
  <c r="E921" i="1"/>
  <c r="H920" i="1"/>
  <c r="H918" i="1" s="1"/>
  <c r="E920" i="1"/>
  <c r="H919" i="1"/>
  <c r="E919" i="1"/>
  <c r="G918" i="1"/>
  <c r="F918" i="1"/>
  <c r="E918" i="1"/>
  <c r="E917" i="1"/>
  <c r="H916" i="1"/>
  <c r="H915" i="1" s="1"/>
  <c r="E916" i="1"/>
  <c r="G915" i="1"/>
  <c r="F915" i="1"/>
  <c r="E915" i="1"/>
  <c r="H914" i="1"/>
  <c r="E914" i="1"/>
  <c r="H913" i="1"/>
  <c r="H911" i="1" s="1"/>
  <c r="E913" i="1"/>
  <c r="H912" i="1"/>
  <c r="E912" i="1"/>
  <c r="G911" i="1"/>
  <c r="F911" i="1"/>
  <c r="E911" i="1"/>
  <c r="H910" i="1"/>
  <c r="H909" i="1" s="1"/>
  <c r="E910" i="1"/>
  <c r="G909" i="1"/>
  <c r="F909" i="1"/>
  <c r="E909" i="1"/>
  <c r="H908" i="1"/>
  <c r="E908" i="1"/>
  <c r="H907" i="1"/>
  <c r="E907" i="1"/>
  <c r="H906" i="1"/>
  <c r="E906" i="1"/>
  <c r="H905" i="1"/>
  <c r="H904" i="1" s="1"/>
  <c r="E905" i="1"/>
  <c r="G904" i="1"/>
  <c r="G885" i="1" s="1"/>
  <c r="F904" i="1"/>
  <c r="F885" i="1" s="1"/>
  <c r="F884" i="1" s="1"/>
  <c r="E904" i="1"/>
  <c r="H903" i="1"/>
  <c r="E903" i="1"/>
  <c r="H902" i="1"/>
  <c r="E902" i="1"/>
  <c r="H901" i="1"/>
  <c r="E901" i="1"/>
  <c r="H900" i="1"/>
  <c r="E900" i="1"/>
  <c r="H899" i="1"/>
  <c r="E899" i="1"/>
  <c r="H898" i="1"/>
  <c r="H896" i="1" s="1"/>
  <c r="E898" i="1"/>
  <c r="H897" i="1"/>
  <c r="E897" i="1"/>
  <c r="G896" i="1"/>
  <c r="F896" i="1"/>
  <c r="E896" i="1"/>
  <c r="H895" i="1"/>
  <c r="E895" i="1"/>
  <c r="H894" i="1"/>
  <c r="E894" i="1"/>
  <c r="H893" i="1"/>
  <c r="E893" i="1"/>
  <c r="H892" i="1"/>
  <c r="E892" i="1"/>
  <c r="H891" i="1"/>
  <c r="H889" i="1" s="1"/>
  <c r="E891" i="1"/>
  <c r="H890" i="1"/>
  <c r="E890" i="1"/>
  <c r="G889" i="1"/>
  <c r="F889" i="1"/>
  <c r="E889" i="1"/>
  <c r="H888" i="1"/>
  <c r="H886" i="1" s="1"/>
  <c r="H885" i="1" s="1"/>
  <c r="E888" i="1"/>
  <c r="H887" i="1"/>
  <c r="E887" i="1"/>
  <c r="G886" i="1"/>
  <c r="F886" i="1"/>
  <c r="E886" i="1"/>
  <c r="E885" i="1"/>
  <c r="E884" i="1"/>
  <c r="H883" i="1"/>
  <c r="H882" i="1" s="1"/>
  <c r="E883" i="1"/>
  <c r="G882" i="1"/>
  <c r="G879" i="1" s="1"/>
  <c r="G832" i="1" s="1"/>
  <c r="F882" i="1"/>
  <c r="F879" i="1" s="1"/>
  <c r="E882" i="1"/>
  <c r="H881" i="1"/>
  <c r="E881" i="1"/>
  <c r="H880" i="1"/>
  <c r="H879" i="1" s="1"/>
  <c r="G880" i="1"/>
  <c r="F880" i="1"/>
  <c r="E880" i="1"/>
  <c r="E879" i="1"/>
  <c r="H878" i="1"/>
  <c r="H877" i="1" s="1"/>
  <c r="E878" i="1"/>
  <c r="G877" i="1"/>
  <c r="F877" i="1"/>
  <c r="E877" i="1"/>
  <c r="H876" i="1"/>
  <c r="E876" i="1"/>
  <c r="H875" i="1"/>
  <c r="G875" i="1"/>
  <c r="F875" i="1"/>
  <c r="E875" i="1"/>
  <c r="H874" i="1"/>
  <c r="H873" i="1" s="1"/>
  <c r="E874" i="1"/>
  <c r="G873" i="1"/>
  <c r="F873" i="1"/>
  <c r="E873" i="1"/>
  <c r="H872" i="1"/>
  <c r="E872" i="1"/>
  <c r="H871" i="1"/>
  <c r="G871" i="1"/>
  <c r="F871" i="1"/>
  <c r="E871" i="1"/>
  <c r="H870" i="1"/>
  <c r="E870" i="1"/>
  <c r="H869" i="1"/>
  <c r="E869" i="1"/>
  <c r="H868" i="1"/>
  <c r="E868" i="1"/>
  <c r="H867" i="1"/>
  <c r="E867" i="1"/>
  <c r="H866" i="1"/>
  <c r="H864" i="1" s="1"/>
  <c r="E866" i="1"/>
  <c r="H865" i="1"/>
  <c r="E865" i="1"/>
  <c r="G864" i="1"/>
  <c r="F864" i="1"/>
  <c r="E864" i="1"/>
  <c r="H863" i="1"/>
  <c r="H862" i="1" s="1"/>
  <c r="E863" i="1"/>
  <c r="G862" i="1"/>
  <c r="F862" i="1"/>
  <c r="E862" i="1"/>
  <c r="H861" i="1"/>
  <c r="E861" i="1"/>
  <c r="H860" i="1"/>
  <c r="E860" i="1"/>
  <c r="H859" i="1"/>
  <c r="E859" i="1"/>
  <c r="H858" i="1"/>
  <c r="E858" i="1"/>
  <c r="H857" i="1"/>
  <c r="E857" i="1"/>
  <c r="H856" i="1"/>
  <c r="E856" i="1"/>
  <c r="H855" i="1"/>
  <c r="E855" i="1"/>
  <c r="H854" i="1"/>
  <c r="H853" i="1" s="1"/>
  <c r="E854" i="1"/>
  <c r="G853" i="1"/>
  <c r="F853" i="1"/>
  <c r="E853" i="1"/>
  <c r="H852" i="1"/>
  <c r="E852" i="1"/>
  <c r="H851" i="1"/>
  <c r="E851" i="1"/>
  <c r="H850" i="1"/>
  <c r="E850" i="1"/>
  <c r="H849" i="1"/>
  <c r="E849" i="1"/>
  <c r="H848" i="1"/>
  <c r="E848" i="1"/>
  <c r="H847" i="1"/>
  <c r="H846" i="1" s="1"/>
  <c r="E847" i="1"/>
  <c r="G846" i="1"/>
  <c r="F846" i="1"/>
  <c r="E846" i="1"/>
  <c r="H845" i="1"/>
  <c r="E845" i="1"/>
  <c r="H844" i="1"/>
  <c r="E844" i="1"/>
  <c r="H843" i="1"/>
  <c r="E843" i="1"/>
  <c r="H842" i="1"/>
  <c r="G842" i="1"/>
  <c r="F842" i="1"/>
  <c r="E842" i="1"/>
  <c r="H841" i="1"/>
  <c r="H839" i="1" s="1"/>
  <c r="E841" i="1"/>
  <c r="H840" i="1"/>
  <c r="E840" i="1"/>
  <c r="G839" i="1"/>
  <c r="F839" i="1"/>
  <c r="E839" i="1"/>
  <c r="H838" i="1"/>
  <c r="H837" i="1" s="1"/>
  <c r="E838" i="1"/>
  <c r="G837" i="1"/>
  <c r="F837" i="1"/>
  <c r="E837" i="1"/>
  <c r="H836" i="1"/>
  <c r="E836" i="1"/>
  <c r="H835" i="1"/>
  <c r="H834" i="1" s="1"/>
  <c r="E835" i="1"/>
  <c r="G834" i="1"/>
  <c r="F834" i="1"/>
  <c r="F833" i="1" s="1"/>
  <c r="F832" i="1" s="1"/>
  <c r="F831" i="1" s="1"/>
  <c r="E834" i="1"/>
  <c r="G833" i="1"/>
  <c r="E833" i="1"/>
  <c r="E832" i="1"/>
  <c r="E831" i="1"/>
  <c r="H830" i="1"/>
  <c r="E830" i="1"/>
  <c r="H829" i="1"/>
  <c r="H828" i="1" s="1"/>
  <c r="E829" i="1"/>
  <c r="G828" i="1"/>
  <c r="F828" i="1"/>
  <c r="E828" i="1"/>
  <c r="H827" i="1"/>
  <c r="E827" i="1"/>
  <c r="H826" i="1"/>
  <c r="G826" i="1"/>
  <c r="F826" i="1"/>
  <c r="E826" i="1"/>
  <c r="H825" i="1"/>
  <c r="E825" i="1"/>
  <c r="H824" i="1"/>
  <c r="E824" i="1"/>
  <c r="H823" i="1"/>
  <c r="E823" i="1"/>
  <c r="H822" i="1"/>
  <c r="E822" i="1"/>
  <c r="H821" i="1"/>
  <c r="G821" i="1"/>
  <c r="F821" i="1"/>
  <c r="E821" i="1"/>
  <c r="H820" i="1"/>
  <c r="H819" i="1" s="1"/>
  <c r="E820" i="1"/>
  <c r="G819" i="1"/>
  <c r="G816" i="1" s="1"/>
  <c r="G815" i="1" s="1"/>
  <c r="F819" i="1"/>
  <c r="F816" i="1" s="1"/>
  <c r="F815" i="1" s="1"/>
  <c r="E819" i="1"/>
  <c r="H818" i="1"/>
  <c r="E818" i="1"/>
  <c r="H817" i="1"/>
  <c r="G817" i="1"/>
  <c r="F817" i="1"/>
  <c r="E817" i="1"/>
  <c r="E816" i="1"/>
  <c r="E815" i="1"/>
  <c r="H814" i="1"/>
  <c r="H813" i="1" s="1"/>
  <c r="E814" i="1"/>
  <c r="G813" i="1"/>
  <c r="F813" i="1"/>
  <c r="E813" i="1"/>
  <c r="H812" i="1"/>
  <c r="E812" i="1"/>
  <c r="H811" i="1"/>
  <c r="G811" i="1"/>
  <c r="F811" i="1"/>
  <c r="E811" i="1"/>
  <c r="H810" i="1"/>
  <c r="H809" i="1" s="1"/>
  <c r="E810" i="1"/>
  <c r="G809" i="1"/>
  <c r="F809" i="1"/>
  <c r="E809" i="1"/>
  <c r="H808" i="1"/>
  <c r="E808" i="1"/>
  <c r="H807" i="1"/>
  <c r="E807" i="1"/>
  <c r="H806" i="1"/>
  <c r="E806" i="1"/>
  <c r="H805" i="1"/>
  <c r="H803" i="1" s="1"/>
  <c r="E805" i="1"/>
  <c r="H804" i="1"/>
  <c r="E804" i="1"/>
  <c r="G803" i="1"/>
  <c r="F803" i="1"/>
  <c r="E803" i="1"/>
  <c r="H802" i="1"/>
  <c r="H801" i="1" s="1"/>
  <c r="E802" i="1"/>
  <c r="G801" i="1"/>
  <c r="F801" i="1"/>
  <c r="E801" i="1"/>
  <c r="H800" i="1"/>
  <c r="E800" i="1"/>
  <c r="H799" i="1"/>
  <c r="G799" i="1"/>
  <c r="F799" i="1"/>
  <c r="E799" i="1"/>
  <c r="H798" i="1"/>
  <c r="H797" i="1" s="1"/>
  <c r="E798" i="1"/>
  <c r="G797" i="1"/>
  <c r="G794" i="1" s="1"/>
  <c r="F797" i="1"/>
  <c r="F794" i="1" s="1"/>
  <c r="E797" i="1"/>
  <c r="H796" i="1"/>
  <c r="E796" i="1"/>
  <c r="H795" i="1"/>
  <c r="G795" i="1"/>
  <c r="F795" i="1"/>
  <c r="E795" i="1"/>
  <c r="E794" i="1"/>
  <c r="H793" i="1"/>
  <c r="H792" i="1" s="1"/>
  <c r="E793" i="1"/>
  <c r="G792" i="1"/>
  <c r="F792" i="1"/>
  <c r="E792" i="1"/>
  <c r="H791" i="1"/>
  <c r="E791" i="1"/>
  <c r="H790" i="1"/>
  <c r="G790" i="1"/>
  <c r="F790" i="1"/>
  <c r="E790" i="1"/>
  <c r="H789" i="1"/>
  <c r="H788" i="1" s="1"/>
  <c r="E789" i="1"/>
  <c r="G788" i="1"/>
  <c r="F788" i="1"/>
  <c r="E788" i="1"/>
  <c r="H787" i="1"/>
  <c r="E787" i="1"/>
  <c r="H786" i="1"/>
  <c r="E786" i="1"/>
  <c r="H785" i="1"/>
  <c r="E785" i="1"/>
  <c r="H784" i="1"/>
  <c r="E784" i="1"/>
  <c r="H783" i="1"/>
  <c r="E783" i="1"/>
  <c r="G782" i="1"/>
  <c r="F782" i="1"/>
  <c r="E782" i="1"/>
  <c r="H781" i="1"/>
  <c r="H780" i="1" s="1"/>
  <c r="E781" i="1"/>
  <c r="G780" i="1"/>
  <c r="F780" i="1"/>
  <c r="E780" i="1"/>
  <c r="H779" i="1"/>
  <c r="E779" i="1"/>
  <c r="H778" i="1"/>
  <c r="G778" i="1"/>
  <c r="F778" i="1"/>
  <c r="E778" i="1"/>
  <c r="H777" i="1"/>
  <c r="H776" i="1" s="1"/>
  <c r="E777" i="1"/>
  <c r="G776" i="1"/>
  <c r="G773" i="1" s="1"/>
  <c r="G772" i="1" s="1"/>
  <c r="F776" i="1"/>
  <c r="F773" i="1" s="1"/>
  <c r="F772" i="1" s="1"/>
  <c r="E776" i="1"/>
  <c r="H775" i="1"/>
  <c r="E775" i="1"/>
  <c r="H774" i="1"/>
  <c r="G774" i="1"/>
  <c r="F774" i="1"/>
  <c r="E774" i="1"/>
  <c r="E773" i="1"/>
  <c r="E772" i="1"/>
  <c r="H771" i="1"/>
  <c r="H770" i="1" s="1"/>
  <c r="E771" i="1"/>
  <c r="G770" i="1"/>
  <c r="F770" i="1"/>
  <c r="E770" i="1"/>
  <c r="H769" i="1"/>
  <c r="E769" i="1"/>
  <c r="H768" i="1"/>
  <c r="G768" i="1"/>
  <c r="F768" i="1"/>
  <c r="E768" i="1"/>
  <c r="H767" i="1"/>
  <c r="E767" i="1"/>
  <c r="H766" i="1"/>
  <c r="E766" i="1"/>
  <c r="H765" i="1"/>
  <c r="H763" i="1" s="1"/>
  <c r="E765" i="1"/>
  <c r="H764" i="1"/>
  <c r="E764" i="1"/>
  <c r="G763" i="1"/>
  <c r="F763" i="1"/>
  <c r="E763" i="1"/>
  <c r="H762" i="1"/>
  <c r="H761" i="1" s="1"/>
  <c r="E762" i="1"/>
  <c r="G761" i="1"/>
  <c r="F761" i="1"/>
  <c r="E761" i="1"/>
  <c r="H760" i="1"/>
  <c r="E760" i="1"/>
  <c r="H759" i="1"/>
  <c r="G759" i="1"/>
  <c r="F759" i="1"/>
  <c r="E759" i="1"/>
  <c r="H758" i="1"/>
  <c r="H757" i="1" s="1"/>
  <c r="E758" i="1"/>
  <c r="G757" i="1"/>
  <c r="F757" i="1"/>
  <c r="E757" i="1"/>
  <c r="G756" i="1"/>
  <c r="F756" i="1"/>
  <c r="E756" i="1"/>
  <c r="H755" i="1"/>
  <c r="E755" i="1"/>
  <c r="H754" i="1"/>
  <c r="G754" i="1"/>
  <c r="F754" i="1"/>
  <c r="E754" i="1"/>
  <c r="H753" i="1"/>
  <c r="H752" i="1" s="1"/>
  <c r="E753" i="1"/>
  <c r="G752" i="1"/>
  <c r="F752" i="1"/>
  <c r="E752" i="1"/>
  <c r="H751" i="1"/>
  <c r="E751" i="1"/>
  <c r="H750" i="1"/>
  <c r="E750" i="1"/>
  <c r="H749" i="1"/>
  <c r="E749" i="1"/>
  <c r="H748" i="1"/>
  <c r="E748" i="1"/>
  <c r="G747" i="1"/>
  <c r="F747" i="1"/>
  <c r="E747" i="1"/>
  <c r="H746" i="1"/>
  <c r="E746" i="1"/>
  <c r="H745" i="1"/>
  <c r="G745" i="1"/>
  <c r="F745" i="1"/>
  <c r="E745" i="1"/>
  <c r="H744" i="1"/>
  <c r="H743" i="1" s="1"/>
  <c r="E744" i="1"/>
  <c r="G743" i="1"/>
  <c r="F743" i="1"/>
  <c r="F740" i="1" s="1"/>
  <c r="F739" i="1" s="1"/>
  <c r="E743" i="1"/>
  <c r="H742" i="1"/>
  <c r="E742" i="1"/>
  <c r="H741" i="1"/>
  <c r="G741" i="1"/>
  <c r="F741" i="1"/>
  <c r="E741" i="1"/>
  <c r="E740" i="1"/>
  <c r="E739" i="1"/>
  <c r="H738" i="1"/>
  <c r="H737" i="1" s="1"/>
  <c r="E738" i="1"/>
  <c r="G737" i="1"/>
  <c r="F737" i="1"/>
  <c r="E737" i="1"/>
  <c r="H736" i="1"/>
  <c r="E736" i="1"/>
  <c r="H735" i="1"/>
  <c r="G735" i="1"/>
  <c r="F735" i="1"/>
  <c r="E735" i="1"/>
  <c r="H734" i="1"/>
  <c r="H732" i="1" s="1"/>
  <c r="E734" i="1"/>
  <c r="H733" i="1"/>
  <c r="E733" i="1"/>
  <c r="G732" i="1"/>
  <c r="F732" i="1"/>
  <c r="E732" i="1"/>
  <c r="H731" i="1"/>
  <c r="H730" i="1" s="1"/>
  <c r="E731" i="1"/>
  <c r="G730" i="1"/>
  <c r="F730" i="1"/>
  <c r="E730" i="1"/>
  <c r="G729" i="1"/>
  <c r="G728" i="1" s="1"/>
  <c r="F729" i="1"/>
  <c r="F728" i="1" s="1"/>
  <c r="E729" i="1"/>
  <c r="E728" i="1"/>
  <c r="H727" i="1"/>
  <c r="E727" i="1"/>
  <c r="H726" i="1"/>
  <c r="G726" i="1"/>
  <c r="F726" i="1"/>
  <c r="E726" i="1"/>
  <c r="H725" i="1"/>
  <c r="E725" i="1"/>
  <c r="H724" i="1"/>
  <c r="E724" i="1"/>
  <c r="H723" i="1"/>
  <c r="H722" i="1" s="1"/>
  <c r="E723" i="1"/>
  <c r="G722" i="1"/>
  <c r="F722" i="1"/>
  <c r="E722" i="1"/>
  <c r="H721" i="1"/>
  <c r="E721" i="1"/>
  <c r="H720" i="1"/>
  <c r="E720" i="1"/>
  <c r="H719" i="1"/>
  <c r="E719" i="1"/>
  <c r="H718" i="1"/>
  <c r="H716" i="1" s="1"/>
  <c r="E718" i="1"/>
  <c r="H717" i="1"/>
  <c r="E717" i="1"/>
  <c r="G716" i="1"/>
  <c r="F716" i="1"/>
  <c r="E716" i="1"/>
  <c r="H715" i="1"/>
  <c r="H714" i="1" s="1"/>
  <c r="E715" i="1"/>
  <c r="G714" i="1"/>
  <c r="F714" i="1"/>
  <c r="E714" i="1"/>
  <c r="G713" i="1"/>
  <c r="F713" i="1"/>
  <c r="E713" i="1"/>
  <c r="H712" i="1"/>
  <c r="E712" i="1"/>
  <c r="H711" i="1"/>
  <c r="G711" i="1"/>
  <c r="F711" i="1"/>
  <c r="E711" i="1"/>
  <c r="H710" i="1"/>
  <c r="H709" i="1" s="1"/>
  <c r="E710" i="1"/>
  <c r="G709" i="1"/>
  <c r="F709" i="1"/>
  <c r="E709" i="1"/>
  <c r="H708" i="1"/>
  <c r="E708" i="1"/>
  <c r="H707" i="1"/>
  <c r="H705" i="1" s="1"/>
  <c r="E707" i="1"/>
  <c r="H706" i="1"/>
  <c r="E706" i="1"/>
  <c r="G705" i="1"/>
  <c r="F705" i="1"/>
  <c r="E705" i="1"/>
  <c r="H704" i="1"/>
  <c r="H703" i="1" s="1"/>
  <c r="E704" i="1"/>
  <c r="G703" i="1"/>
  <c r="F703" i="1"/>
  <c r="E703" i="1"/>
  <c r="G702" i="1"/>
  <c r="F702" i="1"/>
  <c r="F701" i="1" s="1"/>
  <c r="E702" i="1"/>
  <c r="G701" i="1"/>
  <c r="E701" i="1"/>
  <c r="H700" i="1"/>
  <c r="E700" i="1"/>
  <c r="H699" i="1"/>
  <c r="G699" i="1"/>
  <c r="F699" i="1"/>
  <c r="E699" i="1"/>
  <c r="H698" i="1"/>
  <c r="H697" i="1" s="1"/>
  <c r="E698" i="1"/>
  <c r="G697" i="1"/>
  <c r="F697" i="1"/>
  <c r="E697" i="1"/>
  <c r="H696" i="1"/>
  <c r="E696" i="1"/>
  <c r="H695" i="1"/>
  <c r="E695" i="1"/>
  <c r="H694" i="1"/>
  <c r="E694" i="1"/>
  <c r="H693" i="1"/>
  <c r="E693" i="1"/>
  <c r="H692" i="1"/>
  <c r="E692" i="1"/>
  <c r="H691" i="1"/>
  <c r="H690" i="1" s="1"/>
  <c r="E691" i="1"/>
  <c r="G690" i="1"/>
  <c r="F690" i="1"/>
  <c r="E690" i="1"/>
  <c r="H689" i="1"/>
  <c r="E689" i="1"/>
  <c r="H688" i="1"/>
  <c r="G688" i="1"/>
  <c r="F688" i="1"/>
  <c r="E688" i="1"/>
  <c r="H687" i="1"/>
  <c r="E687" i="1"/>
  <c r="H686" i="1"/>
  <c r="E686" i="1"/>
  <c r="H685" i="1"/>
  <c r="E685" i="1"/>
  <c r="H684" i="1"/>
  <c r="E684" i="1"/>
  <c r="H683" i="1"/>
  <c r="E683" i="1"/>
  <c r="H682" i="1"/>
  <c r="E682" i="1"/>
  <c r="H681" i="1"/>
  <c r="E681" i="1"/>
  <c r="H680" i="1"/>
  <c r="E680" i="1"/>
  <c r="H679" i="1"/>
  <c r="G679" i="1"/>
  <c r="F679" i="1"/>
  <c r="E679" i="1"/>
  <c r="H678" i="1"/>
  <c r="E678" i="1"/>
  <c r="H677" i="1"/>
  <c r="E677" i="1"/>
  <c r="H676" i="1"/>
  <c r="E676" i="1"/>
  <c r="G675" i="1"/>
  <c r="F675" i="1"/>
  <c r="E675" i="1"/>
  <c r="H674" i="1"/>
  <c r="E674" i="1"/>
  <c r="H673" i="1"/>
  <c r="E673" i="1"/>
  <c r="H672" i="1"/>
  <c r="E672" i="1"/>
  <c r="H671" i="1"/>
  <c r="E671" i="1"/>
  <c r="G670" i="1"/>
  <c r="F670" i="1"/>
  <c r="E670" i="1"/>
  <c r="H669" i="1"/>
  <c r="E669" i="1"/>
  <c r="H668" i="1"/>
  <c r="G668" i="1"/>
  <c r="F668" i="1"/>
  <c r="E668" i="1"/>
  <c r="H667" i="1"/>
  <c r="H666" i="1" s="1"/>
  <c r="E667" i="1"/>
  <c r="G666" i="1"/>
  <c r="F666" i="1"/>
  <c r="E666" i="1"/>
  <c r="H665" i="1"/>
  <c r="E665" i="1"/>
  <c r="H664" i="1"/>
  <c r="G664" i="1"/>
  <c r="F664" i="1"/>
  <c r="E664" i="1"/>
  <c r="E663" i="1"/>
  <c r="E662" i="1"/>
  <c r="H661" i="1"/>
  <c r="H660" i="1" s="1"/>
  <c r="E661" i="1"/>
  <c r="G660" i="1"/>
  <c r="F660" i="1"/>
  <c r="E660" i="1"/>
  <c r="H659" i="1"/>
  <c r="E659" i="1"/>
  <c r="H658" i="1"/>
  <c r="H656" i="1" s="1"/>
  <c r="E658" i="1"/>
  <c r="H657" i="1"/>
  <c r="E657" i="1"/>
  <c r="G656" i="1"/>
  <c r="F656" i="1"/>
  <c r="E656" i="1"/>
  <c r="H655" i="1"/>
  <c r="H654" i="1" s="1"/>
  <c r="E655" i="1"/>
  <c r="G654" i="1"/>
  <c r="F654" i="1"/>
  <c r="F653" i="1" s="1"/>
  <c r="F652" i="1" s="1"/>
  <c r="E654" i="1"/>
  <c r="G653" i="1"/>
  <c r="E653" i="1"/>
  <c r="G652" i="1"/>
  <c r="E652" i="1"/>
  <c r="H651" i="1"/>
  <c r="E651" i="1"/>
  <c r="H650" i="1"/>
  <c r="G650" i="1"/>
  <c r="F650" i="1"/>
  <c r="E650" i="1"/>
  <c r="H649" i="1"/>
  <c r="E649" i="1"/>
  <c r="H648" i="1"/>
  <c r="E648" i="1"/>
  <c r="H647" i="1"/>
  <c r="G647" i="1"/>
  <c r="F647" i="1"/>
  <c r="E647" i="1"/>
  <c r="H646" i="1"/>
  <c r="H645" i="1" s="1"/>
  <c r="E646" i="1"/>
  <c r="G645" i="1"/>
  <c r="F645" i="1"/>
  <c r="E645" i="1"/>
  <c r="G644" i="1"/>
  <c r="F644" i="1"/>
  <c r="E644" i="1"/>
  <c r="H643" i="1"/>
  <c r="H642" i="1" s="1"/>
  <c r="E643" i="1"/>
  <c r="G642" i="1"/>
  <c r="F642" i="1"/>
  <c r="E642" i="1"/>
  <c r="H641" i="1"/>
  <c r="E641" i="1"/>
  <c r="H640" i="1"/>
  <c r="E640" i="1"/>
  <c r="G639" i="1"/>
  <c r="F639" i="1"/>
  <c r="E639" i="1"/>
  <c r="H638" i="1"/>
  <c r="H637" i="1" s="1"/>
  <c r="E638" i="1"/>
  <c r="G637" i="1"/>
  <c r="F637" i="1"/>
  <c r="F634" i="1" s="1"/>
  <c r="E637" i="1"/>
  <c r="H636" i="1"/>
  <c r="H635" i="1" s="1"/>
  <c r="E636" i="1"/>
  <c r="G635" i="1"/>
  <c r="F635" i="1"/>
  <c r="E635" i="1"/>
  <c r="E634" i="1"/>
  <c r="H633" i="1"/>
  <c r="H632" i="1" s="1"/>
  <c r="E633" i="1"/>
  <c r="G632" i="1"/>
  <c r="F632" i="1"/>
  <c r="E632" i="1"/>
  <c r="H631" i="1"/>
  <c r="E631" i="1"/>
  <c r="H630" i="1"/>
  <c r="G630" i="1"/>
  <c r="F630" i="1"/>
  <c r="E630" i="1"/>
  <c r="H629" i="1"/>
  <c r="H628" i="1" s="1"/>
  <c r="E629" i="1"/>
  <c r="G628" i="1"/>
  <c r="F628" i="1"/>
  <c r="E628" i="1"/>
  <c r="H627" i="1"/>
  <c r="E627" i="1"/>
  <c r="H626" i="1"/>
  <c r="G626" i="1"/>
  <c r="F626" i="1"/>
  <c r="E626" i="1"/>
  <c r="H625" i="1"/>
  <c r="H624" i="1" s="1"/>
  <c r="E625" i="1"/>
  <c r="G624" i="1"/>
  <c r="F624" i="1"/>
  <c r="F621" i="1" s="1"/>
  <c r="E624" i="1"/>
  <c r="H623" i="1"/>
  <c r="E623" i="1"/>
  <c r="H622" i="1"/>
  <c r="G622" i="1"/>
  <c r="F622" i="1"/>
  <c r="E622" i="1"/>
  <c r="E621" i="1"/>
  <c r="H620" i="1"/>
  <c r="H619" i="1" s="1"/>
  <c r="E620" i="1"/>
  <c r="G619" i="1"/>
  <c r="F619" i="1"/>
  <c r="F611" i="1" s="1"/>
  <c r="F610" i="1" s="1"/>
  <c r="E619" i="1"/>
  <c r="H618" i="1"/>
  <c r="E618" i="1"/>
  <c r="H617" i="1"/>
  <c r="G617" i="1"/>
  <c r="F617" i="1"/>
  <c r="E617" i="1"/>
  <c r="H616" i="1"/>
  <c r="H614" i="1" s="1"/>
  <c r="E616" i="1"/>
  <c r="H615" i="1"/>
  <c r="E615" i="1"/>
  <c r="G614" i="1"/>
  <c r="F614" i="1"/>
  <c r="E614" i="1"/>
  <c r="H613" i="1"/>
  <c r="H612" i="1" s="1"/>
  <c r="E613" i="1"/>
  <c r="G612" i="1"/>
  <c r="F612" i="1"/>
  <c r="E612" i="1"/>
  <c r="G611" i="1"/>
  <c r="E611" i="1"/>
  <c r="E610" i="1"/>
  <c r="E609" i="1"/>
  <c r="H608" i="1"/>
  <c r="H606" i="1"/>
  <c r="H604" i="1"/>
  <c r="H600" i="1"/>
  <c r="H598" i="1"/>
  <c r="G598" i="1"/>
  <c r="F598" i="1"/>
  <c r="H596" i="1"/>
  <c r="H594" i="1"/>
  <c r="H590" i="1"/>
  <c r="H588" i="1"/>
  <c r="H587" i="1"/>
  <c r="H585" i="1"/>
  <c r="H583" i="1"/>
  <c r="H582" i="1"/>
  <c r="H578" i="1"/>
  <c r="H576" i="1"/>
  <c r="H575" i="1"/>
  <c r="H574" i="1"/>
  <c r="H573" i="1" s="1"/>
  <c r="H572" i="1"/>
  <c r="H571" i="1"/>
  <c r="H569" i="1"/>
  <c r="H566" i="1"/>
  <c r="H564" i="1"/>
  <c r="H563" i="1"/>
  <c r="H562" i="1"/>
  <c r="H560" i="1"/>
  <c r="H559" i="1"/>
  <c r="H557" i="1"/>
  <c r="H553" i="1"/>
  <c r="H552" i="1"/>
  <c r="H551" i="1"/>
  <c r="H550" i="1"/>
  <c r="H548" i="1"/>
  <c r="H544" i="1"/>
  <c r="H542" i="1"/>
  <c r="H541" i="1"/>
  <c r="H540" i="1"/>
  <c r="H536" i="1"/>
  <c r="H534" i="1"/>
  <c r="H533" i="1"/>
  <c r="H532" i="1"/>
  <c r="H530" i="1"/>
  <c r="H526" i="1"/>
  <c r="H524" i="1"/>
  <c r="H520" i="1"/>
  <c r="H518" i="1"/>
  <c r="H514" i="1"/>
  <c r="H512" i="1"/>
  <c r="H510" i="1"/>
  <c r="H509" i="1"/>
  <c r="H508" i="1"/>
  <c r="H506" i="1"/>
  <c r="H504" i="1"/>
  <c r="H503" i="1"/>
  <c r="H501" i="1"/>
  <c r="H497" i="1"/>
  <c r="H495" i="1"/>
  <c r="H491" i="1"/>
  <c r="H489" i="1"/>
  <c r="H488" i="1"/>
  <c r="H487" i="1"/>
  <c r="H483" i="1" s="1"/>
  <c r="H486" i="1"/>
  <c r="H485" i="1"/>
  <c r="H484" i="1"/>
  <c r="H482" i="1"/>
  <c r="H478" i="1"/>
  <c r="H476" i="1"/>
  <c r="H475" i="1"/>
  <c r="H474" i="1"/>
  <c r="H472" i="1"/>
  <c r="H468" i="1"/>
  <c r="H466" i="1"/>
  <c r="H464" i="1"/>
  <c r="H463" i="1"/>
  <c r="H461" i="1"/>
  <c r="H460" i="1"/>
  <c r="H459" i="1"/>
  <c r="H457" i="1"/>
  <c r="H455" i="1"/>
  <c r="H454" i="1"/>
  <c r="H450" i="1"/>
  <c r="H448" i="1"/>
  <c r="H446" i="1"/>
  <c r="H444" i="1"/>
  <c r="H442" i="1"/>
  <c r="H441" i="1"/>
  <c r="H439" i="1"/>
  <c r="H438" i="1"/>
  <c r="H437" i="1"/>
  <c r="H435" i="1"/>
  <c r="H434" i="1"/>
  <c r="H432" i="1"/>
  <c r="H431" i="1"/>
  <c r="H429" i="1"/>
  <c r="H426" i="1"/>
  <c r="H424" i="1"/>
  <c r="H422" i="1"/>
  <c r="H420" i="1"/>
  <c r="H418" i="1"/>
  <c r="H417" i="1"/>
  <c r="H415" i="1"/>
  <c r="H414" i="1"/>
  <c r="H413" i="1"/>
  <c r="H411" i="1"/>
  <c r="H410" i="1"/>
  <c r="H408" i="1"/>
  <c r="H407" i="1"/>
  <c r="H405" i="1"/>
  <c r="H402" i="1"/>
  <c r="H400" i="1"/>
  <c r="H398" i="1"/>
  <c r="H394" i="1"/>
  <c r="H392" i="1"/>
  <c r="H391" i="1"/>
  <c r="H387" i="1"/>
  <c r="H385" i="1"/>
  <c r="H383" i="1"/>
  <c r="H382" i="1"/>
  <c r="H380" i="1"/>
  <c r="H379" i="1"/>
  <c r="H377" i="1"/>
  <c r="H376" i="1"/>
  <c r="H375" i="1"/>
  <c r="H373" i="1"/>
  <c r="H371" i="1"/>
  <c r="H370" i="1"/>
  <c r="H368" i="1"/>
  <c r="H365" i="1"/>
  <c r="H363" i="1"/>
  <c r="H361" i="1"/>
  <c r="H360" i="1"/>
  <c r="H358" i="1"/>
  <c r="H357" i="1"/>
  <c r="H355" i="1"/>
  <c r="H354" i="1"/>
  <c r="H353" i="1"/>
  <c r="H351" i="1"/>
  <c r="H349" i="1"/>
  <c r="H348" i="1"/>
  <c r="H346" i="1"/>
  <c r="H343" i="1"/>
  <c r="H341" i="1"/>
  <c r="H337" i="1"/>
  <c r="H335" i="1"/>
  <c r="H333" i="1"/>
  <c r="H332" i="1"/>
  <c r="H330" i="1"/>
  <c r="H329" i="1"/>
  <c r="H327" i="1"/>
  <c r="H326" i="1"/>
  <c r="H324" i="1"/>
  <c r="H323" i="1"/>
  <c r="H321" i="1"/>
  <c r="H320" i="1"/>
  <c r="H318" i="1"/>
  <c r="H315" i="1"/>
  <c r="H313" i="1"/>
  <c r="H311" i="1"/>
  <c r="H310" i="1"/>
  <c r="H308" i="1"/>
  <c r="H306" i="1"/>
  <c r="H305" i="1"/>
  <c r="H303" i="1"/>
  <c r="H302" i="1"/>
  <c r="H300" i="1"/>
  <c r="H299" i="1"/>
  <c r="H297" i="1"/>
  <c r="H296" i="1"/>
  <c r="H294" i="1"/>
  <c r="H290" i="1"/>
  <c r="H286" i="1"/>
  <c r="H285" i="1"/>
  <c r="H284" i="1"/>
  <c r="H282" i="1"/>
  <c r="H278" i="1"/>
  <c r="H276" i="1"/>
  <c r="H274" i="1"/>
  <c r="H272" i="1"/>
  <c r="H271" i="1"/>
  <c r="H270" i="1"/>
  <c r="H269" i="1"/>
  <c r="H268" i="1"/>
  <c r="H267" i="1"/>
  <c r="H265" i="1"/>
  <c r="H263" i="1"/>
  <c r="H262" i="1"/>
  <c r="H259" i="1"/>
  <c r="H255" i="1"/>
  <c r="H251" i="1"/>
  <c r="H247" i="1"/>
  <c r="H246" i="1"/>
  <c r="H245" i="1"/>
  <c r="H243" i="1"/>
  <c r="H242" i="1"/>
  <c r="H241" i="1"/>
  <c r="H240" i="1"/>
  <c r="H239" i="1"/>
  <c r="H238" i="1"/>
  <c r="H237" i="1"/>
  <c r="H236" i="1"/>
  <c r="H234" i="1"/>
  <c r="H233" i="1"/>
  <c r="H231" i="1"/>
  <c r="H230" i="1"/>
  <c r="H229" i="1"/>
  <c r="H227" i="1"/>
  <c r="H225" i="1"/>
  <c r="H223" i="1"/>
  <c r="H222" i="1"/>
  <c r="H218" i="1"/>
  <c r="H214" i="1"/>
  <c r="H212" i="1"/>
  <c r="H211" i="1"/>
  <c r="H207" i="1"/>
  <c r="H203" i="1"/>
  <c r="H199" i="1"/>
  <c r="H195" i="1"/>
  <c r="H193" i="1"/>
  <c r="H191" i="1"/>
  <c r="H190" i="1"/>
  <c r="H189" i="1"/>
  <c r="H188" i="1"/>
  <c r="H187" i="1"/>
  <c r="H185" i="1"/>
  <c r="H184" i="1"/>
  <c r="H183" i="1"/>
  <c r="H181" i="1"/>
  <c r="H180" i="1"/>
  <c r="H176" i="1"/>
  <c r="H174" i="1"/>
  <c r="H173" i="1"/>
  <c r="H171" i="1"/>
  <c r="H169" i="1"/>
  <c r="H165" i="1"/>
  <c r="H161" i="1"/>
  <c r="H159" i="1"/>
  <c r="H157" i="1"/>
  <c r="H156" i="1"/>
  <c r="H152" i="1"/>
  <c r="H150" i="1"/>
  <c r="H149" i="1"/>
  <c r="H145" i="1"/>
  <c r="H143" i="1"/>
  <c r="H141" i="1"/>
  <c r="H139" i="1"/>
  <c r="H135" i="1"/>
  <c r="H133" i="1"/>
  <c r="H131" i="1"/>
  <c r="H129" i="1"/>
  <c r="H125" i="1"/>
  <c r="H124" i="1"/>
  <c r="H122" i="1"/>
  <c r="H120" i="1"/>
  <c r="H117" i="1"/>
  <c r="H114" i="1"/>
  <c r="H112" i="1"/>
  <c r="H111" i="1"/>
  <c r="H110" i="1"/>
  <c r="H108" i="1"/>
  <c r="H106" i="1"/>
  <c r="H104" i="1"/>
  <c r="H102" i="1"/>
  <c r="G102" i="1"/>
  <c r="F102" i="1"/>
  <c r="H101" i="1"/>
  <c r="H99" i="1"/>
  <c r="H97" i="1"/>
  <c r="H96" i="1"/>
  <c r="H94" i="1"/>
  <c r="H93" i="1"/>
  <c r="H92" i="1"/>
  <c r="H89" i="1"/>
  <c r="H87" i="1"/>
  <c r="H85" i="1"/>
  <c r="H84" i="1"/>
  <c r="H83" i="1"/>
  <c r="H81" i="1"/>
  <c r="H80" i="1"/>
  <c r="H79" i="1"/>
  <c r="H78" i="1"/>
  <c r="H77" i="1"/>
  <c r="H76" i="1"/>
  <c r="H74" i="1"/>
  <c r="H72" i="1"/>
  <c r="H71" i="1"/>
  <c r="H70" i="1"/>
  <c r="H69" i="1"/>
  <c r="H68" i="1"/>
  <c r="H67" i="1"/>
  <c r="H66" i="1"/>
  <c r="H65" i="1"/>
  <c r="H63" i="1"/>
  <c r="H62" i="1"/>
  <c r="H61" i="1"/>
  <c r="H60" i="1"/>
  <c r="H59" i="1"/>
  <c r="H57" i="1"/>
  <c r="H56" i="1"/>
  <c r="H55" i="1"/>
  <c r="H54" i="1"/>
  <c r="H52" i="1"/>
  <c r="H51" i="1"/>
  <c r="H49" i="1"/>
  <c r="H47" i="1"/>
  <c r="H46" i="1"/>
  <c r="H45" i="1"/>
  <c r="H41" i="1"/>
  <c r="H39" i="1"/>
  <c r="H36" i="1"/>
  <c r="H34" i="1"/>
  <c r="H33" i="1"/>
  <c r="H31" i="1"/>
  <c r="H30" i="1"/>
  <c r="H26" i="1"/>
  <c r="H22" i="1"/>
  <c r="H21" i="1"/>
  <c r="H20" i="1"/>
  <c r="H18" i="1"/>
  <c r="H17" i="1"/>
  <c r="H13" i="1"/>
  <c r="H11" i="1"/>
  <c r="H10" i="1"/>
  <c r="H6" i="1"/>
  <c r="G6" i="1"/>
  <c r="F6" i="1"/>
  <c r="F663" i="1" l="1"/>
  <c r="F662" i="1" s="1"/>
  <c r="F609" i="1" s="1"/>
  <c r="G740" i="1"/>
  <c r="G739" i="1" s="1"/>
  <c r="H747" i="1"/>
  <c r="H782" i="1"/>
  <c r="H773" i="1" s="1"/>
  <c r="H670" i="1"/>
  <c r="H675" i="1"/>
  <c r="H663" i="1" s="1"/>
  <c r="H662" i="1" s="1"/>
  <c r="G663" i="1"/>
  <c r="G662" i="1" s="1"/>
  <c r="G634" i="1"/>
  <c r="H639" i="1"/>
  <c r="G621" i="1"/>
  <c r="H621" i="1"/>
  <c r="H702" i="1"/>
  <c r="H713" i="1"/>
  <c r="H794" i="1"/>
  <c r="H816" i="1"/>
  <c r="H815" i="1" s="1"/>
  <c r="H924" i="1"/>
  <c r="H939" i="1"/>
  <c r="H984" i="1"/>
  <c r="H994" i="1"/>
  <c r="H993" i="1" s="1"/>
  <c r="H992" i="1" s="1"/>
  <c r="H611" i="1"/>
  <c r="H653" i="1"/>
  <c r="H652" i="1" s="1"/>
  <c r="H756" i="1"/>
  <c r="H917" i="1"/>
  <c r="H1041" i="1"/>
  <c r="H1040" i="1" s="1"/>
  <c r="H1039" i="1" s="1"/>
  <c r="H1150" i="1"/>
  <c r="H1149" i="1" s="1"/>
  <c r="H1148" i="1" s="1"/>
  <c r="H884" i="1"/>
  <c r="G610" i="1"/>
  <c r="H634" i="1"/>
  <c r="H644" i="1"/>
  <c r="H729" i="1"/>
  <c r="H728" i="1" s="1"/>
  <c r="H740" i="1"/>
  <c r="H833" i="1"/>
  <c r="H832" i="1" s="1"/>
  <c r="G884" i="1"/>
  <c r="G831" i="1" s="1"/>
  <c r="H1090" i="1"/>
  <c r="H1137" i="1"/>
  <c r="F1148" i="1"/>
  <c r="F1941" i="1"/>
  <c r="F1886" i="1" s="1"/>
  <c r="H1269" i="1"/>
  <c r="H1268" i="1" s="1"/>
  <c r="F1394" i="1"/>
  <c r="F1393" i="1" s="1"/>
  <c r="F1392" i="1" s="1"/>
  <c r="H1512" i="1"/>
  <c r="H1511" i="1" s="1"/>
  <c r="H1510" i="1" s="1"/>
  <c r="G1511" i="1"/>
  <c r="G1510" i="1" s="1"/>
  <c r="G1089" i="1"/>
  <c r="G1088" i="1" s="1"/>
  <c r="H1322" i="1"/>
  <c r="H1321" i="1" s="1"/>
  <c r="H1320" i="1" s="1"/>
  <c r="H1354" i="1"/>
  <c r="H1353" i="1" s="1"/>
  <c r="H1352" i="1" s="1"/>
  <c r="H1483" i="1"/>
  <c r="H1440" i="1" s="1"/>
  <c r="H1439" i="1" s="1"/>
  <c r="H1438" i="1" s="1"/>
  <c r="H1505" i="1"/>
  <c r="H1504" i="1" s="1"/>
  <c r="G1807" i="1"/>
  <c r="G1806" i="1" s="1"/>
  <c r="G1805" i="1" s="1"/>
  <c r="G1888" i="1"/>
  <c r="G1887" i="1" s="1"/>
  <c r="G1886" i="1" s="1"/>
  <c r="H1642" i="1"/>
  <c r="H1641" i="1" s="1"/>
  <c r="H1640" i="1" s="1"/>
  <c r="H1856" i="1"/>
  <c r="H1806" i="1" s="1"/>
  <c r="H1805" i="1" s="1"/>
  <c r="H1930" i="1"/>
  <c r="H1887" i="1" s="1"/>
  <c r="H1886" i="1" s="1"/>
  <c r="H1583" i="1"/>
  <c r="H1582" i="1" s="1"/>
  <c r="H1581" i="1" s="1"/>
  <c r="G1714" i="1"/>
  <c r="G1641" i="1" s="1"/>
  <c r="G1640" i="1" s="1"/>
  <c r="H1877" i="1"/>
  <c r="H1876" i="1" s="1"/>
  <c r="H1560" i="1"/>
  <c r="H1741" i="1"/>
  <c r="H1740" i="1" s="1"/>
  <c r="H1739" i="1" s="1"/>
  <c r="F5" i="1" l="1"/>
  <c r="G609" i="1"/>
  <c r="G5" i="1" s="1"/>
  <c r="H772" i="1"/>
  <c r="H831" i="1"/>
  <c r="H938" i="1"/>
  <c r="H937" i="1" s="1"/>
  <c r="H739" i="1"/>
  <c r="H610" i="1"/>
  <c r="H1089" i="1"/>
  <c r="H1088" i="1" s="1"/>
  <c r="H701" i="1"/>
  <c r="H609" i="1" l="1"/>
</calcChain>
</file>

<file path=xl/sharedStrings.xml><?xml version="1.0" encoding="utf-8"?>
<sst xmlns="http://schemas.openxmlformats.org/spreadsheetml/2006/main" count="3928" uniqueCount="368">
  <si>
    <t xml:space="preserve">PRIJEDLOG REBALANSA 2021 </t>
  </si>
  <si>
    <t/>
  </si>
  <si>
    <t>TEKUĆI PLAN 2021.</t>
  </si>
  <si>
    <t>IZVRŠENJE 01.01.-21.04.2021.</t>
  </si>
  <si>
    <t>% IZVRŠENJA</t>
  </si>
  <si>
    <t>POVEĆANJE</t>
  </si>
  <si>
    <t>SMANJENJE</t>
  </si>
  <si>
    <t>NOVI PLAN 2021.</t>
  </si>
  <si>
    <t>NAPOMENE / OBRAZLOŽENJA</t>
  </si>
  <si>
    <t>6=1+4-5</t>
  </si>
  <si>
    <t>109</t>
  </si>
  <si>
    <t>MINISTARSTVO PRAVOSUĐA I UPRAVE</t>
  </si>
  <si>
    <t>10905</t>
  </si>
  <si>
    <t>Ministarstvo pravosuđa i uprave</t>
  </si>
  <si>
    <t>A544086</t>
  </si>
  <si>
    <t>RESOCIJALIZACIJA I SOCIJALNA INTEGRACIJA OVISNIKA POČINITELJA KAZNENIH DJELA</t>
  </si>
  <si>
    <t>11</t>
  </si>
  <si>
    <t>Opći prihodi i primici</t>
  </si>
  <si>
    <t>321</t>
  </si>
  <si>
    <t>Naknade troškova zaposlenima</t>
  </si>
  <si>
    <t>3211</t>
  </si>
  <si>
    <t>Službena putovanja</t>
  </si>
  <si>
    <t>3213</t>
  </si>
  <si>
    <t>Stručno usavršavanje zaposlenika</t>
  </si>
  <si>
    <t>323</t>
  </si>
  <si>
    <t>Rashodi za usluge</t>
  </si>
  <si>
    <t>3237</t>
  </si>
  <si>
    <t>Intelektualne i osobne usluge</t>
  </si>
  <si>
    <t>A544090</t>
  </si>
  <si>
    <t>DJELATNOST UPRAVE ZA ZATVORSKI SUSTAV</t>
  </si>
  <si>
    <t>322</t>
  </si>
  <si>
    <t>Rashodi za materijal i energiju</t>
  </si>
  <si>
    <t>3221</t>
  </si>
  <si>
    <t>Uredski materijal i ostali materijalni rashodi</t>
  </si>
  <si>
    <t>3227</t>
  </si>
  <si>
    <t>Službena, radna i zaštitna odjeća i obuća</t>
  </si>
  <si>
    <t>3236</t>
  </si>
  <si>
    <t>Zdravstvene i veterinarske usluge</t>
  </si>
  <si>
    <t>3239</t>
  </si>
  <si>
    <t>Ostale usluge</t>
  </si>
  <si>
    <t>A544099</t>
  </si>
  <si>
    <t>JEDNOSTAVNI STEČAJ POTROŠAČA</t>
  </si>
  <si>
    <t>329</t>
  </si>
  <si>
    <t>Ostali nespomenuti rashodi poslovanja</t>
  </si>
  <si>
    <t>3296</t>
  </si>
  <si>
    <t>Troškovi sudskih postupaka</t>
  </si>
  <si>
    <t>A576241</t>
  </si>
  <si>
    <t>PODRŠKA SVJEDOCIMA I ŽRTVAMA KAZNENIH DJELA</t>
  </si>
  <si>
    <t>372</t>
  </si>
  <si>
    <t>Ostale naknade građanima i kućanstvima iz proračuna</t>
  </si>
  <si>
    <t>3721</t>
  </si>
  <si>
    <t>Naknade građanima i kućanstvima u novcu</t>
  </si>
  <si>
    <t>41</t>
  </si>
  <si>
    <t>Prihodi od igara na sreću</t>
  </si>
  <si>
    <t>3291</t>
  </si>
  <si>
    <t>Naknade za rad predstavničkih i izvršnih tijela, povjerenstava i slično</t>
  </si>
  <si>
    <t>381</t>
  </si>
  <si>
    <t>Tekuće donacije</t>
  </si>
  <si>
    <t>3811</t>
  </si>
  <si>
    <t>Tekuće donacije u novcu</t>
  </si>
  <si>
    <t>A629000</t>
  </si>
  <si>
    <t>ADMINISTRACIJA I UPRAVLJANJE MINISTARSTVA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</si>
  <si>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</si>
  <si>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</si>
  <si>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</si>
  <si>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</si>
  <si>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</si>
  <si>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</si>
  <si>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</si>
  <si>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</si>
  <si>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</si>
  <si>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</si>
  <si>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</si>
  <si>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</si>
  <si>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</si>
  <si>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</si>
  <si>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</si>
  <si>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</si>
  <si>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</si>
  <si>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3212</t>
  </si>
  <si>
    <t>Naknade za prijevoz, za rad na terenu i odvojeni život</t>
  </si>
  <si>
    <t>3214</t>
  </si>
  <si>
    <t>Ostale naknade troškova zaposlenima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</si>
  <si>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</si>
  <si>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</si>
  <si>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</si>
  <si>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</si>
  <si>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</si>
  <si>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</si>
  <si>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</si>
  <si>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</si>
  <si>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</si>
  <si>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</si>
  <si>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</si>
  <si>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</si>
  <si>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</si>
  <si>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</si>
  <si>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</si>
  <si>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</si>
  <si>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324</t>
  </si>
  <si>
    <t>Naknade troškova osobama izvan radnog odnosa</t>
  </si>
  <si>
    <t>3241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</si>
  <si>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</si>
  <si>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</si>
  <si>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</si>
  <si>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</si>
  <si>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</si>
  <si>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</si>
  <si>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</si>
  <si>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</si>
  <si>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</si>
  <si>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</si>
  <si>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</si>
  <si>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</si>
  <si>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</si>
  <si>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</si>
  <si>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</si>
  <si>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</si>
  <si>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</si>
  <si>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31</t>
  </si>
  <si>
    <t>Vlastiti prihodi</t>
  </si>
  <si>
    <t>3222</t>
  </si>
  <si>
    <t>Materijal i sirovine</t>
  </si>
  <si>
    <t>422</t>
  </si>
  <si>
    <t>Postrojenja i oprema</t>
  </si>
  <si>
    <t>4227</t>
  </si>
  <si>
    <t>Uređaji, strojevi i oprema za ostale namjene</t>
  </si>
  <si>
    <t>43</t>
  </si>
  <si>
    <t>Ostali prihodi za posebne namjene</t>
  </si>
  <si>
    <t>4221</t>
  </si>
  <si>
    <t>Uredska oprema i namještaj</t>
  </si>
  <si>
    <t>51</t>
  </si>
  <si>
    <t>Pomoći EU</t>
  </si>
  <si>
    <t>52</t>
  </si>
  <si>
    <t>Ostale pomoći</t>
  </si>
  <si>
    <t>A629150</t>
  </si>
  <si>
    <t>IZVRŠAVANJE PRAVOMOĆNIH SUDSKIH ODLUKA, NAGODBI I OVRHA</t>
  </si>
  <si>
    <t>383</t>
  </si>
  <si>
    <t>Kazne, penali i naknade štete</t>
  </si>
  <si>
    <t>3831</t>
  </si>
  <si>
    <t>Naknade šteta pravnim i fizičkim osobama</t>
  </si>
  <si>
    <t>A629172</t>
  </si>
  <si>
    <t>ZASTUPANJE PRED MEĐUNARODNIM SUDOM I MEĐUNARODNIM KAZNENIM SUDOVIMA</t>
  </si>
  <si>
    <t>A630017</t>
  </si>
  <si>
    <t>DJELATNOST OVLAŠTENIH SLUŽBENIH OSOBA NA OSIGURANJU PRAVOSUDNIH TIJELA</t>
  </si>
  <si>
    <t>A630048</t>
  </si>
  <si>
    <t>BESPLATNA PRAVNA POMOĆ</t>
  </si>
  <si>
    <t>A630065</t>
  </si>
  <si>
    <t>PSIHOSOCIJALNI TRETMAN U KAZNENOM I PREKRŠAJNOM POSTUPKU</t>
  </si>
  <si>
    <t>A630069</t>
  </si>
  <si>
    <t>SUDJELOVANJE U MEĐUNARODNIM ORGANIZACIJAMA I MISIJAMA U INOZEMSTVU</t>
  </si>
  <si>
    <t>A630079</t>
  </si>
  <si>
    <t>SUSTAV ZA PROBACIJU U RH</t>
  </si>
  <si>
    <t>A677016</t>
  </si>
  <si>
    <t>ELEKTRONIČKA UPRAVA</t>
  </si>
  <si>
    <t>3238</t>
  </si>
  <si>
    <t>Računalne usluge</t>
  </si>
  <si>
    <t>A757020</t>
  </si>
  <si>
    <t>USPOSTAVA I ODRŽAVANJE USLUGE CENTRALNOG OBRAČUNA PLAĆA I UPRAVLJANJA LJUDSKIM RESURSIMA</t>
  </si>
  <si>
    <t>A757026</t>
  </si>
  <si>
    <t>POSLOVI DRŽAVE POVJERENI ŽUPANIJAMA</t>
  </si>
  <si>
    <t>363</t>
  </si>
  <si>
    <t>Pomoći unutar općeg proračuna</t>
  </si>
  <si>
    <t>3631</t>
  </si>
  <si>
    <t>Tekuće pomoći unutar općeg proračuna</t>
  </si>
  <si>
    <t>A830002</t>
  </si>
  <si>
    <t>STRUČNO OSPOSOBLJAVANJE DRŽAVNIH SLUŽBENIKA</t>
  </si>
  <si>
    <t>A830003</t>
  </si>
  <si>
    <t>SLUŽBENIČKI SUDOVI</t>
  </si>
  <si>
    <t>A830004</t>
  </si>
  <si>
    <t>ODBOR ZA DRŽAVNU SLUŽBU</t>
  </si>
  <si>
    <t>A830013</t>
  </si>
  <si>
    <t>RJEŠAVANJE SPOROVA O PRAVIMA OPĆINA, GRADOVA I ŽUPANIJA U POSTUPKU PREUZIMANJA IMOVINE I OBVEZA</t>
  </si>
  <si>
    <t>A830026</t>
  </si>
  <si>
    <t>USLUGE KOLEKTIVNOG OSIGURANJA OSOBA OD POSLJEDICA NESRETNOG SLUČAJA</t>
  </si>
  <si>
    <t>K544028</t>
  </si>
  <si>
    <t>PROJEKT IMPLEMENTACIJE INTEGRIRANOG SUSTAVA ZEMLJIŠNE ADMINISTRACIJE, IBRD ZAJAM 8900-HR</t>
  </si>
  <si>
    <t>451</t>
  </si>
  <si>
    <t>Dodatna ulaganja na građevinskim objektima</t>
  </si>
  <si>
    <t>4511</t>
  </si>
  <si>
    <t>81</t>
  </si>
  <si>
    <t>Namjenski primici od zaduživanja</t>
  </si>
  <si>
    <t>K544052</t>
  </si>
  <si>
    <t>PRISTUPAČNOST ZGRADAMA PRAVOSUDNIH TIJELA RH</t>
  </si>
  <si>
    <t>K544083</t>
  </si>
  <si>
    <t>ADAPTACIJA ZGRADE ŽS KARLOVAC I PODRŠKA STATISTICI - DAROVNICA KRALJEVINE NORVEŠKE</t>
  </si>
  <si>
    <t>K544087</t>
  </si>
  <si>
    <t>OP UČINKOVITI LJUDSKI POTENCIJALI 2014-2020</t>
  </si>
  <si>
    <t>12</t>
  </si>
  <si>
    <t>Sredstva učešća za pomoći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</si>
  <si>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</si>
  <si>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</si>
  <si>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</si>
  <si>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</si>
  <si>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</si>
  <si>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</si>
  <si>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561</t>
  </si>
  <si>
    <t>Europski socijalni fond (ESF)</t>
  </si>
  <si>
    <t>K544091</t>
  </si>
  <si>
    <t>OP KONKURENTNOST I KOHEZIJA</t>
  </si>
  <si>
    <t>4222</t>
  </si>
  <si>
    <t>Komunikacijska oprema</t>
  </si>
  <si>
    <t>563</t>
  </si>
  <si>
    <t>Europski fond za regionalni razvoj (EFRR</t>
  </si>
  <si>
    <t>K544095</t>
  </si>
  <si>
    <t>ENERGETSKA OBNOVA ZGRADA</t>
  </si>
  <si>
    <t>K544100</t>
  </si>
  <si>
    <t>DAROVNICA KRALJEVINE NORVEŠKE 2014-2021</t>
  </si>
  <si>
    <t>423</t>
  </si>
  <si>
    <t>Prijevozna sredstva</t>
  </si>
  <si>
    <t>4231</t>
  </si>
  <si>
    <t>Prijevozna sredstva u cestovnom prometu</t>
  </si>
  <si>
    <t>573</t>
  </si>
  <si>
    <t>Instrumenti eropskog gospodarskog prosto</t>
  </si>
  <si>
    <t>K544101</t>
  </si>
  <si>
    <t>PROJEKT REKONSTRUKCIJE I ADAPTACIJE ZGRADA PRAVOSUDNIH TIJELA, IBRD ZAJAM</t>
  </si>
  <si>
    <t>K629022</t>
  </si>
  <si>
    <t>UREĐENJE I OPREMANJE PRAVOSUDNIH TIJELA</t>
  </si>
  <si>
    <t>4223</t>
  </si>
  <si>
    <t>Oprema za održavanje i zaštitu</t>
  </si>
  <si>
    <t>K629023</t>
  </si>
  <si>
    <t>UREĐENJE I OPREMANJE KAZNENIH TIJELA</t>
  </si>
  <si>
    <t>4225</t>
  </si>
  <si>
    <t>Instrumenti, uređaji i strojevi</t>
  </si>
  <si>
    <t>Sportska i glazbena oprema</t>
  </si>
  <si>
    <t>K629158</t>
  </si>
  <si>
    <t>TRG PRAVDE U ZAGREBU (IZGRADNJA, ADAPTACIJA I OPREMANJE)</t>
  </si>
  <si>
    <t>K629169</t>
  </si>
  <si>
    <t>RAZVOJ I ODRŽAVANJE INFORMACIJSKOG SUSTAVA</t>
  </si>
  <si>
    <t>412</t>
  </si>
  <si>
    <t>Nematerijalna imovina</t>
  </si>
  <si>
    <t>4123</t>
  </si>
  <si>
    <t>Licence</t>
  </si>
  <si>
    <t>K629181</t>
  </si>
  <si>
    <t>OBNOVA VOZNOG PARKA ZATVORSKOG SUSTAVA</t>
  </si>
  <si>
    <t>K629234</t>
  </si>
  <si>
    <t>OBNOVA VOZNOG PARKA MINISTARSTVA I PRAVOSUDNIH TIJELA</t>
  </si>
  <si>
    <t>K629239</t>
  </si>
  <si>
    <t>HITNE INTERVENCIJE NA ZGRADAMA PRAVOSUDNIH TIJELA I ZATVORSKOG SUSTAVA</t>
  </si>
  <si>
    <t>K630068</t>
  </si>
  <si>
    <t>UREĐENJE I OPREMANJE UREDA ZA PROBACIJU</t>
  </si>
  <si>
    <t>K630103</t>
  </si>
  <si>
    <t>UREĐENJE I OPREMANJE MINISTARSTVA</t>
  </si>
  <si>
    <t>T544088</t>
  </si>
  <si>
    <t>SUDJELOVANJE U PROGRAMIMA UNIJE</t>
  </si>
  <si>
    <t>T544089</t>
  </si>
  <si>
    <t>TWINNING OUT PROJEKT - TROŠKOVI UPRAVLJANJA</t>
  </si>
  <si>
    <t>T544092</t>
  </si>
  <si>
    <t>SUDJELOVANJE U FONDU ZA BILATERALNE ODNOSE</t>
  </si>
  <si>
    <t>T544096</t>
  </si>
  <si>
    <t>EXEC ELEKTRONIČKA RAZMJENA E-DOKAZA KORIŠTENJEM TEHNIČKIH KOMPONENTI E-CODEXA</t>
  </si>
  <si>
    <t>T830025</t>
  </si>
  <si>
    <t>TWINNING CRNA GORA 2018 - POTPORA SUSTAVU UPRAVLJANJA LJUDSKIM POTENCIJALIMA U JAVNOM SEKTORU</t>
  </si>
  <si>
    <t>10910</t>
  </si>
  <si>
    <t>Pravosudna akademija</t>
  </si>
  <si>
    <t>A629024</t>
  </si>
  <si>
    <t>STRUČNO USAVRŠAVANJE PRAVOSUDNIH DUŽNOSNIKA I SAVJETNIKA U PRAVOSUDNIM TIJELIMA</t>
  </si>
  <si>
    <t>61</t>
  </si>
  <si>
    <t>Donacije</t>
  </si>
  <si>
    <t>A630051</t>
  </si>
  <si>
    <t>IZBOR I OBUKA VJEŽBENIKA U PRAVOSUDNIM TIJELIMA RH</t>
  </si>
  <si>
    <t>A844001</t>
  </si>
  <si>
    <t>ADMINISTRACIJA I UPRAVLJANJE PRAVOSUDNE AKADEMIJE</t>
  </si>
  <si>
    <t>A844002</t>
  </si>
  <si>
    <t>DRŽAVNA ŠKOLA ZA PRAVOSUDNE DUŽNOSNIKE</t>
  </si>
  <si>
    <t>A844003</t>
  </si>
  <si>
    <t>STRUČNO USAVRŠAVANJE SLUŽBENIKA IZ PODRUČJA PRAVOSUĐA</t>
  </si>
  <si>
    <t>A844004</t>
  </si>
  <si>
    <t>PROGRAM EDUKACIJE STRANIH JEZIKA ZA PRAVOSUDNE DUŽNOSNIKE I SAVJETNIKE U PRAVOSUDNIM TIJELIMA</t>
  </si>
  <si>
    <t>A844005</t>
  </si>
  <si>
    <t>UNAPREĐENJE PROGRAMA EDUKACIJA U BORBI PROTIV KIBERNETIČKOG  KIRIMINALA</t>
  </si>
  <si>
    <t>A844006</t>
  </si>
  <si>
    <t>STRUČNO USAVRŠAVANJE DRUGIH SUDIONIKA U POSTUPCIMA PRED PRAVOSUDNIM TIJELIMA</t>
  </si>
  <si>
    <t>10915</t>
  </si>
  <si>
    <t>Zatvori i kaznionice</t>
  </si>
  <si>
    <t>A630000</t>
  </si>
  <si>
    <t>IZVRŠAVANJE KAZNE ZATVORA, MJERE PRITVORA I ODGOJNE MJERE</t>
  </si>
  <si>
    <t>342</t>
  </si>
  <si>
    <t>Kamate za primljene kredite i zajmove</t>
  </si>
  <si>
    <t>3427</t>
  </si>
  <si>
    <t>Kamate za primljene zajmove od trgovačkih društava i obrtnika izvan javnog sektora</t>
  </si>
  <si>
    <t>A630113</t>
  </si>
  <si>
    <t>IZVRŠAVANJE KAZNE ZATVORA, MJERE PRITVORA I ODGOJNE MJERE (IZ EVIDENCIJSKIH PRIHODA)</t>
  </si>
  <si>
    <t>10920</t>
  </si>
  <si>
    <t>Vrhovni sud Republike Hrvatske</t>
  </si>
  <si>
    <t>A631000</t>
  </si>
  <si>
    <t>VOĐENJE SUDSKIH POSTUPAKA IZ NADLEŽNOSTI VRHOVNOG SUDA RH</t>
  </si>
  <si>
    <t>10925</t>
  </si>
  <si>
    <t>Visoki trgovački sud Republike Hrvatske</t>
  </si>
  <si>
    <t>A632000</t>
  </si>
  <si>
    <t>VOĐENJE SUDSKIH POSTUPAKA IZ NADLEŽNOSTI VISOKOG TRGOVAČKOG SUDA RH</t>
  </si>
  <si>
    <t>NOVO</t>
  </si>
  <si>
    <t>10930</t>
  </si>
  <si>
    <t>Visoki upravni sud Republike Hrvatske</t>
  </si>
  <si>
    <t>A633000</t>
  </si>
  <si>
    <t>VOĐENJE SUDSKIH POSTUPAKA IZ NADLEŽNOSTI VISOKOG UPRAVNOG SUDA RH</t>
  </si>
  <si>
    <t>10935</t>
  </si>
  <si>
    <t>Upravni sudovi</t>
  </si>
  <si>
    <t>A851001</t>
  </si>
  <si>
    <t>VOĐENJE SUDSKIH POSTUPAKA IZ NADLEŽNOSTI UPRAVNIH SUDOVA</t>
  </si>
  <si>
    <t>10940</t>
  </si>
  <si>
    <t>Državno odvjetništvo Republike Hrvatske</t>
  </si>
  <si>
    <t>A629262</t>
  </si>
  <si>
    <t>SURADNJA REPUBLIKE HRVATSKE I EUROJUST-A</t>
  </si>
  <si>
    <t>A634000</t>
  </si>
  <si>
    <t>PROGON POČINITELJA KAZNENIH DJELA, ZAŠTITA IMOVINE RH I PODNOŠENJE PRAVNIH SREDSTAVA ZA ZAŠTITU ZAKONITOSTI</t>
  </si>
  <si>
    <t>A634002</t>
  </si>
  <si>
    <t>MEĐUNARODNA SURADNJA DRŽAVNIH ODVJETNIŠTAVA</t>
  </si>
  <si>
    <t>A634012</t>
  </si>
  <si>
    <t>UNAPREĐENJE I PRAĆENJE REZULTATA RADA IZ NADLEŽNOSTI DRŽAVNIH ODVJETNIŠTAVA NA SVIM RAZINAMA</t>
  </si>
  <si>
    <t>A634013</t>
  </si>
  <si>
    <t>ZASTUPANJE REPUBLIKE HRVATSKE U INOZEMSTVU</t>
  </si>
  <si>
    <t>10945</t>
  </si>
  <si>
    <t>Državnoodvjetničko vijeće</t>
  </si>
  <si>
    <t>A858001</t>
  </si>
  <si>
    <t>DRŽAVNO ODVJETNIČKO VIJEĆE</t>
  </si>
  <si>
    <t>10950</t>
  </si>
  <si>
    <t>Državno sudbeno vijeće</t>
  </si>
  <si>
    <t>A859001</t>
  </si>
  <si>
    <t>DRŽAVNO SUDBENO VIJEĆE</t>
  </si>
  <si>
    <t>10955</t>
  </si>
  <si>
    <t>Visoki prekršajni sud Republike Hrvatske</t>
  </si>
  <si>
    <t>A637000</t>
  </si>
  <si>
    <t>VOĐENJE SUDSKIH POSTUPAKA IZ NADLEŽNOSTI VISOKOG PREKRŠAJNOG SUDA RH</t>
  </si>
  <si>
    <t>10960</t>
  </si>
  <si>
    <t>Visoki kazneni sud Republike Hrvatske</t>
  </si>
  <si>
    <t>A927001</t>
  </si>
  <si>
    <t>VOĐENJE SUDSKIH POSTUPAKA IZ NADLEŽNOSTI VISOKOG KAZNENOG SUDA REPUBLIKE HRVATSKE</t>
  </si>
  <si>
    <t>10965</t>
  </si>
  <si>
    <t>Županijski sudovi</t>
  </si>
  <si>
    <t>A638000</t>
  </si>
  <si>
    <t>VOĐENJE SUDSKIH POSTUPAKA IZ NADLEŽNOSTI ŽUPANIJSKIH SUDOVA</t>
  </si>
  <si>
    <t>10970</t>
  </si>
  <si>
    <t>Trgovački sudovi</t>
  </si>
  <si>
    <t>A639000</t>
  </si>
  <si>
    <t>VOĐENJE SUDSKIH POSTUPAKA IZ NADLEŽNOSTI TRGOVAČKIH SUDOVA</t>
  </si>
  <si>
    <t>10975</t>
  </si>
  <si>
    <t>Županijska državna odvjetništva</t>
  </si>
  <si>
    <t>A640000</t>
  </si>
  <si>
    <t>PROGON POČINITELJA KAZNENIH I KAŽNJIVIH DJELA I ZAŠTITA IMOVINE RH PRED ŽUPANIJSKIM SUDOVIMA I UPRAVNIM TIJELIMA</t>
  </si>
  <si>
    <t>10980</t>
  </si>
  <si>
    <t>Općinski sudovi</t>
  </si>
  <si>
    <t>A641000</t>
  </si>
  <si>
    <t>VOĐENJE SUDSKIH POSTUPAKA IZ NADLEŽNOSTI OPĆINSKIH SUDOVA</t>
  </si>
  <si>
    <t>421</t>
  </si>
  <si>
    <t>Građevinski objekti</t>
  </si>
  <si>
    <t>4212</t>
  </si>
  <si>
    <t>Poslovni objekti</t>
  </si>
  <si>
    <t>A641001</t>
  </si>
  <si>
    <t>10985</t>
  </si>
  <si>
    <t>Općinska državna odvjetništva</t>
  </si>
  <si>
    <t>A642000</t>
  </si>
  <si>
    <t>PROGON POČINITELJA KAZNENIH I KAŽNJIVIH DJELA I ZAŠTITA IMOVINE RH PRED NADLEŽNIM SUDOVIMA I TIJELIMA</t>
  </si>
  <si>
    <t>10990</t>
  </si>
  <si>
    <t>Ured za suzbijanje korupcije i organiziranog kriminaliteta</t>
  </si>
  <si>
    <t>A678000</t>
  </si>
  <si>
    <t>SUZBIJANJE KORUPCIJE I ORGANIZIRANOG KRIMINALITETA</t>
  </si>
  <si>
    <t>A678008</t>
  </si>
  <si>
    <t>MEĐUNARODNA SURADNJA NA SUZBIJANJU ORGANIZIRANOG KRIMINALITETA</t>
  </si>
  <si>
    <t>A678009</t>
  </si>
  <si>
    <t>SUSTAV ANALITIČKOG PRAĆENJA ORGANIZIRANOG KRIMINALITETA</t>
  </si>
  <si>
    <t>10995</t>
  </si>
  <si>
    <t>Državna škola za javnu upravu</t>
  </si>
  <si>
    <t>A677018</t>
  </si>
  <si>
    <t>ADMINISTRACIJA I UPRAVLJANJE</t>
  </si>
  <si>
    <t>A677022</t>
  </si>
  <si>
    <t>OP UČINKOVITI LJUDSKI POTENCIJALI 2014.-2020.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</si>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</sst>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4" fontId="3" fillId="2" borderId="2" applyNumberFormat="0" applyProtection="0">
      <alignment horizontal="left" vertical="center" indent="1" justifyLastLine="1"/>
    </xf>
    <xf numFmtId="4" fontId="3" fillId="2" borderId="2" applyNumberFormat="0" applyProtection="0">
      <alignment horizontal="left" vertical="center" indent="1" justifyLastLine="1"/>
    </xf>
    <xf numFmtId="4" fontId="3" fillId="5" borderId="2" applyNumberFormat="0" applyProtection="0">
      <alignment horizontal="right" vertical="center"/>
    </xf>
    <xf numFmtId="0" fontId="3" fillId="6" borderId="2" applyNumberFormat="0" applyProtection="0">
      <alignment horizontal="left" vertical="center" indent="1" justifyLastLine="1"/>
    </xf>
    <xf numFmtId="4" fontId="3" fillId="7" borderId="2" applyNumberFormat="0" applyProtection="0">
      <alignment vertical="center"/>
    </xf>
    <xf numFmtId="0" fontId="3" fillId="8" borderId="2" applyNumberFormat="0" applyProtection="0">
      <alignment horizontal="left" vertical="center" indent="1" justifyLastLine="1"/>
    </xf>
    <xf numFmtId="0" fontId="3" fillId="9" borderId="2" applyNumberFormat="0" applyProtection="0">
      <alignment horizontal="left" vertical="center" indent="1" justifyLastLine="1"/>
    </xf>
    <xf numFmtId="0" fontId="3" fillId="10" borderId="2" applyNumberFormat="0" applyProtection="0">
      <alignment horizontal="left" vertical="center" indent="1" justifyLastLine="1"/>
    </xf>
    <xf numFmtId="4" fontId="3" fillId="0" borderId="2" applyNumberFormat="0" applyProtection="0">
      <alignment horizontal="right" vertical="center"/>
    </xf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3" borderId="2" xfId="1" quotePrefix="1" applyNumberFormat="1" applyFill="1">
      <alignment horizontal="left" vertical="center" indent="1" justifyLastLine="1"/>
    </xf>
    <xf numFmtId="0" fontId="3" fillId="3" borderId="2" xfId="2" quotePrefix="1" applyNumberFormat="1" applyFill="1" applyAlignment="1">
      <alignment horizontal="center" vertical="center" wrapText="1"/>
    </xf>
    <xf numFmtId="0" fontId="3" fillId="4" borderId="2" xfId="2" quotePrefix="1" applyNumberFormat="1" applyFill="1" applyAlignment="1">
      <alignment horizontal="center" vertical="center" wrapText="1"/>
    </xf>
    <xf numFmtId="0" fontId="3" fillId="3" borderId="2" xfId="3" quotePrefix="1" applyNumberFormat="1" applyFill="1" applyAlignment="1">
      <alignment horizontal="center" vertical="center"/>
    </xf>
    <xf numFmtId="0" fontId="3" fillId="5" borderId="2" xfId="3" quotePrefix="1" applyNumberForma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3" fillId="6" borderId="2" xfId="4" quotePrefix="1" applyNumberFormat="1" applyAlignment="1">
      <alignment horizontal="left" vertical="center" indent="2" justifyLastLine="1"/>
    </xf>
    <xf numFmtId="0" fontId="3" fillId="6" borderId="2" xfId="4" quotePrefix="1">
      <alignment horizontal="left" vertical="center" indent="1" justifyLastLine="1"/>
    </xf>
    <xf numFmtId="3" fontId="3" fillId="7" borderId="2" xfId="5" applyNumberFormat="1">
      <alignment vertical="center"/>
    </xf>
    <xf numFmtId="4" fontId="3" fillId="7" borderId="2" xfId="5" applyNumberFormat="1">
      <alignment vertical="center"/>
    </xf>
    <xf numFmtId="10" fontId="3" fillId="7" borderId="2" xfId="5" applyNumberFormat="1">
      <alignment vertical="center"/>
    </xf>
    <xf numFmtId="164" fontId="3" fillId="8" borderId="2" xfId="6" quotePrefix="1" applyNumberFormat="1" applyAlignment="1">
      <alignment horizontal="left" vertical="center" indent="3" justifyLastLine="1"/>
    </xf>
    <xf numFmtId="0" fontId="3" fillId="8" borderId="2" xfId="6" quotePrefix="1">
      <alignment horizontal="left" vertical="center" indent="1" justifyLastLine="1"/>
    </xf>
    <xf numFmtId="164" fontId="3" fillId="9" borderId="2" xfId="7" quotePrefix="1" applyNumberFormat="1" applyAlignment="1">
      <alignment horizontal="left" vertical="center" indent="4" justifyLastLine="1"/>
    </xf>
    <xf numFmtId="0" fontId="3" fillId="9" borderId="2" xfId="7" quotePrefix="1">
      <alignment horizontal="left" vertical="center" indent="1" justifyLastLine="1"/>
    </xf>
    <xf numFmtId="164" fontId="3" fillId="10" borderId="2" xfId="8" quotePrefix="1" applyNumberFormat="1" applyAlignment="1">
      <alignment horizontal="left" vertical="center" indent="5" justifyLastLine="1"/>
    </xf>
    <xf numFmtId="0" fontId="3" fillId="10" borderId="2" xfId="8" quotePrefix="1">
      <alignment horizontal="left" vertical="center" indent="1" justifyLastLine="1"/>
    </xf>
    <xf numFmtId="164" fontId="3" fillId="10" borderId="2" xfId="8" quotePrefix="1" applyNumberFormat="1" applyAlignment="1">
      <alignment horizontal="left" vertical="center" indent="6" justifyLastLine="1"/>
    </xf>
    <xf numFmtId="0" fontId="3" fillId="10" borderId="2" xfId="8" quotePrefix="1" applyAlignment="1">
      <alignment horizontal="left" vertical="center" indent="7" justifyLastLine="1"/>
    </xf>
    <xf numFmtId="3" fontId="3" fillId="0" borderId="2" xfId="9" applyNumberFormat="1">
      <alignment horizontal="right" vertical="center"/>
    </xf>
    <xf numFmtId="4" fontId="3" fillId="0" borderId="2" xfId="9" applyNumberFormat="1">
      <alignment horizontal="right" vertical="center"/>
    </xf>
    <xf numFmtId="10" fontId="3" fillId="0" borderId="2" xfId="9" applyNumberForma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0">
    <cellStyle name="Normalno" xfId="0" builtinId="0"/>
    <cellStyle name="SAPBEXaggData" xfId="5"/>
    <cellStyle name="SAPBEXchaText" xfId="1"/>
    <cellStyle name="SAPBEXformats" xfId="3"/>
    <cellStyle name="SAPBEXHLevel0" xfId="4"/>
    <cellStyle name="SAPBEXHLevel1" xfId="6"/>
    <cellStyle name="SAPBEXHLevel2" xfId="7"/>
    <cellStyle name="SAPBEXHLevel3" xfId="8"/>
    <cellStyle name="SAPBEXstdData" xfId="9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1"/>
  <sheetViews>
    <sheetView tabSelected="1" topLeftCell="A3" zoomScale="106" zoomScaleNormal="106" workbookViewId="0">
      <pane ySplit="1" topLeftCell="A645" activePane="bottomLeft" state="frozen"/>
      <selection activeCell="A3" sqref="A3"/>
      <selection pane="bottomLeft" activeCell="G670" sqref="G670"/>
    </sheetView>
  </sheetViews>
  <sheetFormatPr defaultRowHeight="15" x14ac:dyDescent="0.25"/>
  <cols>
    <col min="1" max="1" width="30.28515625" customWidth="1"/>
    <col min="2" max="2" width="82.85546875" customWidth="1"/>
    <col min="3" max="3" width="18.28515625" customWidth="1"/>
    <col min="4" max="4" width="20.28515625" customWidth="1"/>
    <col min="5" max="5" width="18.85546875" customWidth="1"/>
    <col min="6" max="8" width="18.7109375" customWidth="1"/>
    <col min="9" max="9" width="17.140625" customWidth="1"/>
    <col min="10" max="10" width="36" customWidth="1"/>
    <col min="11" max="18" width="12.7109375" bestFit="1" customWidth="1"/>
    <col min="19" max="20" width="15.42578125" bestFit="1" customWidth="1"/>
    <col min="21" max="32" width="16" bestFit="1" customWidth="1"/>
    <col min="33" max="37" width="15" bestFit="1" customWidth="1"/>
    <col min="38" max="38" width="14" bestFit="1" customWidth="1"/>
    <col min="39" max="39" width="15" bestFit="1" customWidth="1"/>
    <col min="40" max="40" width="14" bestFit="1" customWidth="1"/>
    <col min="259" max="259" width="30.28515625" customWidth="1"/>
    <col min="260" max="260" width="59" customWidth="1"/>
    <col min="261" max="261" width="10.85546875" customWidth="1"/>
    <col min="262" max="262" width="16" customWidth="1"/>
    <col min="263" max="263" width="17.140625" customWidth="1"/>
    <col min="264" max="264" width="16" customWidth="1"/>
    <col min="265" max="265" width="15" customWidth="1"/>
    <col min="266" max="274" width="12.7109375" bestFit="1" customWidth="1"/>
    <col min="275" max="276" width="15.42578125" bestFit="1" customWidth="1"/>
    <col min="277" max="288" width="16" bestFit="1" customWidth="1"/>
    <col min="289" max="293" width="15" bestFit="1" customWidth="1"/>
    <col min="294" max="294" width="14" bestFit="1" customWidth="1"/>
    <col min="295" max="295" width="15" bestFit="1" customWidth="1"/>
    <col min="296" max="296" width="14" bestFit="1" customWidth="1"/>
    <col min="515" max="515" width="30.28515625" customWidth="1"/>
    <col min="516" max="516" width="59" customWidth="1"/>
    <col min="517" max="517" width="10.85546875" customWidth="1"/>
    <col min="518" max="518" width="16" customWidth="1"/>
    <col min="519" max="519" width="17.140625" customWidth="1"/>
    <col min="520" max="520" width="16" customWidth="1"/>
    <col min="521" max="521" width="15" customWidth="1"/>
    <col min="522" max="530" width="12.7109375" bestFit="1" customWidth="1"/>
    <col min="531" max="532" width="15.42578125" bestFit="1" customWidth="1"/>
    <col min="533" max="544" width="16" bestFit="1" customWidth="1"/>
    <col min="545" max="549" width="15" bestFit="1" customWidth="1"/>
    <col min="550" max="550" width="14" bestFit="1" customWidth="1"/>
    <col min="551" max="551" width="15" bestFit="1" customWidth="1"/>
    <col min="552" max="552" width="14" bestFit="1" customWidth="1"/>
    <col min="771" max="771" width="30.28515625" customWidth="1"/>
    <col min="772" max="772" width="59" customWidth="1"/>
    <col min="773" max="773" width="10.85546875" customWidth="1"/>
    <col min="774" max="774" width="16" customWidth="1"/>
    <col min="775" max="775" width="17.140625" customWidth="1"/>
    <col min="776" max="776" width="16" customWidth="1"/>
    <col min="777" max="777" width="15" customWidth="1"/>
    <col min="778" max="786" width="12.7109375" bestFit="1" customWidth="1"/>
    <col min="787" max="788" width="15.42578125" bestFit="1" customWidth="1"/>
    <col min="789" max="800" width="16" bestFit="1" customWidth="1"/>
    <col min="801" max="805" width="15" bestFit="1" customWidth="1"/>
    <col min="806" max="806" width="14" bestFit="1" customWidth="1"/>
    <col min="807" max="807" width="15" bestFit="1" customWidth="1"/>
    <col min="808" max="808" width="14" bestFit="1" customWidth="1"/>
    <col min="1027" max="1027" width="30.28515625" customWidth="1"/>
    <col min="1028" max="1028" width="59" customWidth="1"/>
    <col min="1029" max="1029" width="10.85546875" customWidth="1"/>
    <col min="1030" max="1030" width="16" customWidth="1"/>
    <col min="1031" max="1031" width="17.140625" customWidth="1"/>
    <col min="1032" max="1032" width="16" customWidth="1"/>
    <col min="1033" max="1033" width="15" customWidth="1"/>
    <col min="1034" max="1042" width="12.7109375" bestFit="1" customWidth="1"/>
    <col min="1043" max="1044" width="15.42578125" bestFit="1" customWidth="1"/>
    <col min="1045" max="1056" width="16" bestFit="1" customWidth="1"/>
    <col min="1057" max="1061" width="15" bestFit="1" customWidth="1"/>
    <col min="1062" max="1062" width="14" bestFit="1" customWidth="1"/>
    <col min="1063" max="1063" width="15" bestFit="1" customWidth="1"/>
    <col min="1064" max="1064" width="14" bestFit="1" customWidth="1"/>
    <col min="1283" max="1283" width="30.28515625" customWidth="1"/>
    <col min="1284" max="1284" width="59" customWidth="1"/>
    <col min="1285" max="1285" width="10.85546875" customWidth="1"/>
    <col min="1286" max="1286" width="16" customWidth="1"/>
    <col min="1287" max="1287" width="17.140625" customWidth="1"/>
    <col min="1288" max="1288" width="16" customWidth="1"/>
    <col min="1289" max="1289" width="15" customWidth="1"/>
    <col min="1290" max="1298" width="12.7109375" bestFit="1" customWidth="1"/>
    <col min="1299" max="1300" width="15.42578125" bestFit="1" customWidth="1"/>
    <col min="1301" max="1312" width="16" bestFit="1" customWidth="1"/>
    <col min="1313" max="1317" width="15" bestFit="1" customWidth="1"/>
    <col min="1318" max="1318" width="14" bestFit="1" customWidth="1"/>
    <col min="1319" max="1319" width="15" bestFit="1" customWidth="1"/>
    <col min="1320" max="1320" width="14" bestFit="1" customWidth="1"/>
    <col min="1539" max="1539" width="30.28515625" customWidth="1"/>
    <col min="1540" max="1540" width="59" customWidth="1"/>
    <col min="1541" max="1541" width="10.85546875" customWidth="1"/>
    <col min="1542" max="1542" width="16" customWidth="1"/>
    <col min="1543" max="1543" width="17.140625" customWidth="1"/>
    <col min="1544" max="1544" width="16" customWidth="1"/>
    <col min="1545" max="1545" width="15" customWidth="1"/>
    <col min="1546" max="1554" width="12.7109375" bestFit="1" customWidth="1"/>
    <col min="1555" max="1556" width="15.42578125" bestFit="1" customWidth="1"/>
    <col min="1557" max="1568" width="16" bestFit="1" customWidth="1"/>
    <col min="1569" max="1573" width="15" bestFit="1" customWidth="1"/>
    <col min="1574" max="1574" width="14" bestFit="1" customWidth="1"/>
    <col min="1575" max="1575" width="15" bestFit="1" customWidth="1"/>
    <col min="1576" max="1576" width="14" bestFit="1" customWidth="1"/>
    <col min="1795" max="1795" width="30.28515625" customWidth="1"/>
    <col min="1796" max="1796" width="59" customWidth="1"/>
    <col min="1797" max="1797" width="10.85546875" customWidth="1"/>
    <col min="1798" max="1798" width="16" customWidth="1"/>
    <col min="1799" max="1799" width="17.140625" customWidth="1"/>
    <col min="1800" max="1800" width="16" customWidth="1"/>
    <col min="1801" max="1801" width="15" customWidth="1"/>
    <col min="1802" max="1810" width="12.7109375" bestFit="1" customWidth="1"/>
    <col min="1811" max="1812" width="15.42578125" bestFit="1" customWidth="1"/>
    <col min="1813" max="1824" width="16" bestFit="1" customWidth="1"/>
    <col min="1825" max="1829" width="15" bestFit="1" customWidth="1"/>
    <col min="1830" max="1830" width="14" bestFit="1" customWidth="1"/>
    <col min="1831" max="1831" width="15" bestFit="1" customWidth="1"/>
    <col min="1832" max="1832" width="14" bestFit="1" customWidth="1"/>
    <col min="2051" max="2051" width="30.28515625" customWidth="1"/>
    <col min="2052" max="2052" width="59" customWidth="1"/>
    <col min="2053" max="2053" width="10.85546875" customWidth="1"/>
    <col min="2054" max="2054" width="16" customWidth="1"/>
    <col min="2055" max="2055" width="17.140625" customWidth="1"/>
    <col min="2056" max="2056" width="16" customWidth="1"/>
    <col min="2057" max="2057" width="15" customWidth="1"/>
    <col min="2058" max="2066" width="12.7109375" bestFit="1" customWidth="1"/>
    <col min="2067" max="2068" width="15.42578125" bestFit="1" customWidth="1"/>
    <col min="2069" max="2080" width="16" bestFit="1" customWidth="1"/>
    <col min="2081" max="2085" width="15" bestFit="1" customWidth="1"/>
    <col min="2086" max="2086" width="14" bestFit="1" customWidth="1"/>
    <col min="2087" max="2087" width="15" bestFit="1" customWidth="1"/>
    <col min="2088" max="2088" width="14" bestFit="1" customWidth="1"/>
    <col min="2307" max="2307" width="30.28515625" customWidth="1"/>
    <col min="2308" max="2308" width="59" customWidth="1"/>
    <col min="2309" max="2309" width="10.85546875" customWidth="1"/>
    <col min="2310" max="2310" width="16" customWidth="1"/>
    <col min="2311" max="2311" width="17.140625" customWidth="1"/>
    <col min="2312" max="2312" width="16" customWidth="1"/>
    <col min="2313" max="2313" width="15" customWidth="1"/>
    <col min="2314" max="2322" width="12.7109375" bestFit="1" customWidth="1"/>
    <col min="2323" max="2324" width="15.42578125" bestFit="1" customWidth="1"/>
    <col min="2325" max="2336" width="16" bestFit="1" customWidth="1"/>
    <col min="2337" max="2341" width="15" bestFit="1" customWidth="1"/>
    <col min="2342" max="2342" width="14" bestFit="1" customWidth="1"/>
    <col min="2343" max="2343" width="15" bestFit="1" customWidth="1"/>
    <col min="2344" max="2344" width="14" bestFit="1" customWidth="1"/>
    <col min="2563" max="2563" width="30.28515625" customWidth="1"/>
    <col min="2564" max="2564" width="59" customWidth="1"/>
    <col min="2565" max="2565" width="10.85546875" customWidth="1"/>
    <col min="2566" max="2566" width="16" customWidth="1"/>
    <col min="2567" max="2567" width="17.140625" customWidth="1"/>
    <col min="2568" max="2568" width="16" customWidth="1"/>
    <col min="2569" max="2569" width="15" customWidth="1"/>
    <col min="2570" max="2578" width="12.7109375" bestFit="1" customWidth="1"/>
    <col min="2579" max="2580" width="15.42578125" bestFit="1" customWidth="1"/>
    <col min="2581" max="2592" width="16" bestFit="1" customWidth="1"/>
    <col min="2593" max="2597" width="15" bestFit="1" customWidth="1"/>
    <col min="2598" max="2598" width="14" bestFit="1" customWidth="1"/>
    <col min="2599" max="2599" width="15" bestFit="1" customWidth="1"/>
    <col min="2600" max="2600" width="14" bestFit="1" customWidth="1"/>
    <col min="2819" max="2819" width="30.28515625" customWidth="1"/>
    <col min="2820" max="2820" width="59" customWidth="1"/>
    <col min="2821" max="2821" width="10.85546875" customWidth="1"/>
    <col min="2822" max="2822" width="16" customWidth="1"/>
    <col min="2823" max="2823" width="17.140625" customWidth="1"/>
    <col min="2824" max="2824" width="16" customWidth="1"/>
    <col min="2825" max="2825" width="15" customWidth="1"/>
    <col min="2826" max="2834" width="12.7109375" bestFit="1" customWidth="1"/>
    <col min="2835" max="2836" width="15.42578125" bestFit="1" customWidth="1"/>
    <col min="2837" max="2848" width="16" bestFit="1" customWidth="1"/>
    <col min="2849" max="2853" width="15" bestFit="1" customWidth="1"/>
    <col min="2854" max="2854" width="14" bestFit="1" customWidth="1"/>
    <col min="2855" max="2855" width="15" bestFit="1" customWidth="1"/>
    <col min="2856" max="2856" width="14" bestFit="1" customWidth="1"/>
    <col min="3075" max="3075" width="30.28515625" customWidth="1"/>
    <col min="3076" max="3076" width="59" customWidth="1"/>
    <col min="3077" max="3077" width="10.85546875" customWidth="1"/>
    <col min="3078" max="3078" width="16" customWidth="1"/>
    <col min="3079" max="3079" width="17.140625" customWidth="1"/>
    <col min="3080" max="3080" width="16" customWidth="1"/>
    <col min="3081" max="3081" width="15" customWidth="1"/>
    <col min="3082" max="3090" width="12.7109375" bestFit="1" customWidth="1"/>
    <col min="3091" max="3092" width="15.42578125" bestFit="1" customWidth="1"/>
    <col min="3093" max="3104" width="16" bestFit="1" customWidth="1"/>
    <col min="3105" max="3109" width="15" bestFit="1" customWidth="1"/>
    <col min="3110" max="3110" width="14" bestFit="1" customWidth="1"/>
    <col min="3111" max="3111" width="15" bestFit="1" customWidth="1"/>
    <col min="3112" max="3112" width="14" bestFit="1" customWidth="1"/>
    <col min="3331" max="3331" width="30.28515625" customWidth="1"/>
    <col min="3332" max="3332" width="59" customWidth="1"/>
    <col min="3333" max="3333" width="10.85546875" customWidth="1"/>
    <col min="3334" max="3334" width="16" customWidth="1"/>
    <col min="3335" max="3335" width="17.140625" customWidth="1"/>
    <col min="3336" max="3336" width="16" customWidth="1"/>
    <col min="3337" max="3337" width="15" customWidth="1"/>
    <col min="3338" max="3346" width="12.7109375" bestFit="1" customWidth="1"/>
    <col min="3347" max="3348" width="15.42578125" bestFit="1" customWidth="1"/>
    <col min="3349" max="3360" width="16" bestFit="1" customWidth="1"/>
    <col min="3361" max="3365" width="15" bestFit="1" customWidth="1"/>
    <col min="3366" max="3366" width="14" bestFit="1" customWidth="1"/>
    <col min="3367" max="3367" width="15" bestFit="1" customWidth="1"/>
    <col min="3368" max="3368" width="14" bestFit="1" customWidth="1"/>
    <col min="3587" max="3587" width="30.28515625" customWidth="1"/>
    <col min="3588" max="3588" width="59" customWidth="1"/>
    <col min="3589" max="3589" width="10.85546875" customWidth="1"/>
    <col min="3590" max="3590" width="16" customWidth="1"/>
    <col min="3591" max="3591" width="17.140625" customWidth="1"/>
    <col min="3592" max="3592" width="16" customWidth="1"/>
    <col min="3593" max="3593" width="15" customWidth="1"/>
    <col min="3594" max="3602" width="12.7109375" bestFit="1" customWidth="1"/>
    <col min="3603" max="3604" width="15.42578125" bestFit="1" customWidth="1"/>
    <col min="3605" max="3616" width="16" bestFit="1" customWidth="1"/>
    <col min="3617" max="3621" width="15" bestFit="1" customWidth="1"/>
    <col min="3622" max="3622" width="14" bestFit="1" customWidth="1"/>
    <col min="3623" max="3623" width="15" bestFit="1" customWidth="1"/>
    <col min="3624" max="3624" width="14" bestFit="1" customWidth="1"/>
    <col min="3843" max="3843" width="30.28515625" customWidth="1"/>
    <col min="3844" max="3844" width="59" customWidth="1"/>
    <col min="3845" max="3845" width="10.85546875" customWidth="1"/>
    <col min="3846" max="3846" width="16" customWidth="1"/>
    <col min="3847" max="3847" width="17.140625" customWidth="1"/>
    <col min="3848" max="3848" width="16" customWidth="1"/>
    <col min="3849" max="3849" width="15" customWidth="1"/>
    <col min="3850" max="3858" width="12.7109375" bestFit="1" customWidth="1"/>
    <col min="3859" max="3860" width="15.42578125" bestFit="1" customWidth="1"/>
    <col min="3861" max="3872" width="16" bestFit="1" customWidth="1"/>
    <col min="3873" max="3877" width="15" bestFit="1" customWidth="1"/>
    <col min="3878" max="3878" width="14" bestFit="1" customWidth="1"/>
    <col min="3879" max="3879" width="15" bestFit="1" customWidth="1"/>
    <col min="3880" max="3880" width="14" bestFit="1" customWidth="1"/>
    <col min="4099" max="4099" width="30.28515625" customWidth="1"/>
    <col min="4100" max="4100" width="59" customWidth="1"/>
    <col min="4101" max="4101" width="10.85546875" customWidth="1"/>
    <col min="4102" max="4102" width="16" customWidth="1"/>
    <col min="4103" max="4103" width="17.140625" customWidth="1"/>
    <col min="4104" max="4104" width="16" customWidth="1"/>
    <col min="4105" max="4105" width="15" customWidth="1"/>
    <col min="4106" max="4114" width="12.7109375" bestFit="1" customWidth="1"/>
    <col min="4115" max="4116" width="15.42578125" bestFit="1" customWidth="1"/>
    <col min="4117" max="4128" width="16" bestFit="1" customWidth="1"/>
    <col min="4129" max="4133" width="15" bestFit="1" customWidth="1"/>
    <col min="4134" max="4134" width="14" bestFit="1" customWidth="1"/>
    <col min="4135" max="4135" width="15" bestFit="1" customWidth="1"/>
    <col min="4136" max="4136" width="14" bestFit="1" customWidth="1"/>
    <col min="4355" max="4355" width="30.28515625" customWidth="1"/>
    <col min="4356" max="4356" width="59" customWidth="1"/>
    <col min="4357" max="4357" width="10.85546875" customWidth="1"/>
    <col min="4358" max="4358" width="16" customWidth="1"/>
    <col min="4359" max="4359" width="17.140625" customWidth="1"/>
    <col min="4360" max="4360" width="16" customWidth="1"/>
    <col min="4361" max="4361" width="15" customWidth="1"/>
    <col min="4362" max="4370" width="12.7109375" bestFit="1" customWidth="1"/>
    <col min="4371" max="4372" width="15.42578125" bestFit="1" customWidth="1"/>
    <col min="4373" max="4384" width="16" bestFit="1" customWidth="1"/>
    <col min="4385" max="4389" width="15" bestFit="1" customWidth="1"/>
    <col min="4390" max="4390" width="14" bestFit="1" customWidth="1"/>
    <col min="4391" max="4391" width="15" bestFit="1" customWidth="1"/>
    <col min="4392" max="4392" width="14" bestFit="1" customWidth="1"/>
    <col min="4611" max="4611" width="30.28515625" customWidth="1"/>
    <col min="4612" max="4612" width="59" customWidth="1"/>
    <col min="4613" max="4613" width="10.85546875" customWidth="1"/>
    <col min="4614" max="4614" width="16" customWidth="1"/>
    <col min="4615" max="4615" width="17.140625" customWidth="1"/>
    <col min="4616" max="4616" width="16" customWidth="1"/>
    <col min="4617" max="4617" width="15" customWidth="1"/>
    <col min="4618" max="4626" width="12.7109375" bestFit="1" customWidth="1"/>
    <col min="4627" max="4628" width="15.42578125" bestFit="1" customWidth="1"/>
    <col min="4629" max="4640" width="16" bestFit="1" customWidth="1"/>
    <col min="4641" max="4645" width="15" bestFit="1" customWidth="1"/>
    <col min="4646" max="4646" width="14" bestFit="1" customWidth="1"/>
    <col min="4647" max="4647" width="15" bestFit="1" customWidth="1"/>
    <col min="4648" max="4648" width="14" bestFit="1" customWidth="1"/>
    <col min="4867" max="4867" width="30.28515625" customWidth="1"/>
    <col min="4868" max="4868" width="59" customWidth="1"/>
    <col min="4869" max="4869" width="10.85546875" customWidth="1"/>
    <col min="4870" max="4870" width="16" customWidth="1"/>
    <col min="4871" max="4871" width="17.140625" customWidth="1"/>
    <col min="4872" max="4872" width="16" customWidth="1"/>
    <col min="4873" max="4873" width="15" customWidth="1"/>
    <col min="4874" max="4882" width="12.7109375" bestFit="1" customWidth="1"/>
    <col min="4883" max="4884" width="15.42578125" bestFit="1" customWidth="1"/>
    <col min="4885" max="4896" width="16" bestFit="1" customWidth="1"/>
    <col min="4897" max="4901" width="15" bestFit="1" customWidth="1"/>
    <col min="4902" max="4902" width="14" bestFit="1" customWidth="1"/>
    <col min="4903" max="4903" width="15" bestFit="1" customWidth="1"/>
    <col min="4904" max="4904" width="14" bestFit="1" customWidth="1"/>
    <col min="5123" max="5123" width="30.28515625" customWidth="1"/>
    <col min="5124" max="5124" width="59" customWidth="1"/>
    <col min="5125" max="5125" width="10.85546875" customWidth="1"/>
    <col min="5126" max="5126" width="16" customWidth="1"/>
    <col min="5127" max="5127" width="17.140625" customWidth="1"/>
    <col min="5128" max="5128" width="16" customWidth="1"/>
    <col min="5129" max="5129" width="15" customWidth="1"/>
    <col min="5130" max="5138" width="12.7109375" bestFit="1" customWidth="1"/>
    <col min="5139" max="5140" width="15.42578125" bestFit="1" customWidth="1"/>
    <col min="5141" max="5152" width="16" bestFit="1" customWidth="1"/>
    <col min="5153" max="5157" width="15" bestFit="1" customWidth="1"/>
    <col min="5158" max="5158" width="14" bestFit="1" customWidth="1"/>
    <col min="5159" max="5159" width="15" bestFit="1" customWidth="1"/>
    <col min="5160" max="5160" width="14" bestFit="1" customWidth="1"/>
    <col min="5379" max="5379" width="30.28515625" customWidth="1"/>
    <col min="5380" max="5380" width="59" customWidth="1"/>
    <col min="5381" max="5381" width="10.85546875" customWidth="1"/>
    <col min="5382" max="5382" width="16" customWidth="1"/>
    <col min="5383" max="5383" width="17.140625" customWidth="1"/>
    <col min="5384" max="5384" width="16" customWidth="1"/>
    <col min="5385" max="5385" width="15" customWidth="1"/>
    <col min="5386" max="5394" width="12.7109375" bestFit="1" customWidth="1"/>
    <col min="5395" max="5396" width="15.42578125" bestFit="1" customWidth="1"/>
    <col min="5397" max="5408" width="16" bestFit="1" customWidth="1"/>
    <col min="5409" max="5413" width="15" bestFit="1" customWidth="1"/>
    <col min="5414" max="5414" width="14" bestFit="1" customWidth="1"/>
    <col min="5415" max="5415" width="15" bestFit="1" customWidth="1"/>
    <col min="5416" max="5416" width="14" bestFit="1" customWidth="1"/>
    <col min="5635" max="5635" width="30.28515625" customWidth="1"/>
    <col min="5636" max="5636" width="59" customWidth="1"/>
    <col min="5637" max="5637" width="10.85546875" customWidth="1"/>
    <col min="5638" max="5638" width="16" customWidth="1"/>
    <col min="5639" max="5639" width="17.140625" customWidth="1"/>
    <col min="5640" max="5640" width="16" customWidth="1"/>
    <col min="5641" max="5641" width="15" customWidth="1"/>
    <col min="5642" max="5650" width="12.7109375" bestFit="1" customWidth="1"/>
    <col min="5651" max="5652" width="15.42578125" bestFit="1" customWidth="1"/>
    <col min="5653" max="5664" width="16" bestFit="1" customWidth="1"/>
    <col min="5665" max="5669" width="15" bestFit="1" customWidth="1"/>
    <col min="5670" max="5670" width="14" bestFit="1" customWidth="1"/>
    <col min="5671" max="5671" width="15" bestFit="1" customWidth="1"/>
    <col min="5672" max="5672" width="14" bestFit="1" customWidth="1"/>
    <col min="5891" max="5891" width="30.28515625" customWidth="1"/>
    <col min="5892" max="5892" width="59" customWidth="1"/>
    <col min="5893" max="5893" width="10.85546875" customWidth="1"/>
    <col min="5894" max="5894" width="16" customWidth="1"/>
    <col min="5895" max="5895" width="17.140625" customWidth="1"/>
    <col min="5896" max="5896" width="16" customWidth="1"/>
    <col min="5897" max="5897" width="15" customWidth="1"/>
    <col min="5898" max="5906" width="12.7109375" bestFit="1" customWidth="1"/>
    <col min="5907" max="5908" width="15.42578125" bestFit="1" customWidth="1"/>
    <col min="5909" max="5920" width="16" bestFit="1" customWidth="1"/>
    <col min="5921" max="5925" width="15" bestFit="1" customWidth="1"/>
    <col min="5926" max="5926" width="14" bestFit="1" customWidth="1"/>
    <col min="5927" max="5927" width="15" bestFit="1" customWidth="1"/>
    <col min="5928" max="5928" width="14" bestFit="1" customWidth="1"/>
    <col min="6147" max="6147" width="30.28515625" customWidth="1"/>
    <col min="6148" max="6148" width="59" customWidth="1"/>
    <col min="6149" max="6149" width="10.85546875" customWidth="1"/>
    <col min="6150" max="6150" width="16" customWidth="1"/>
    <col min="6151" max="6151" width="17.140625" customWidth="1"/>
    <col min="6152" max="6152" width="16" customWidth="1"/>
    <col min="6153" max="6153" width="15" customWidth="1"/>
    <col min="6154" max="6162" width="12.7109375" bestFit="1" customWidth="1"/>
    <col min="6163" max="6164" width="15.42578125" bestFit="1" customWidth="1"/>
    <col min="6165" max="6176" width="16" bestFit="1" customWidth="1"/>
    <col min="6177" max="6181" width="15" bestFit="1" customWidth="1"/>
    <col min="6182" max="6182" width="14" bestFit="1" customWidth="1"/>
    <col min="6183" max="6183" width="15" bestFit="1" customWidth="1"/>
    <col min="6184" max="6184" width="14" bestFit="1" customWidth="1"/>
    <col min="6403" max="6403" width="30.28515625" customWidth="1"/>
    <col min="6404" max="6404" width="59" customWidth="1"/>
    <col min="6405" max="6405" width="10.85546875" customWidth="1"/>
    <col min="6406" max="6406" width="16" customWidth="1"/>
    <col min="6407" max="6407" width="17.140625" customWidth="1"/>
    <col min="6408" max="6408" width="16" customWidth="1"/>
    <col min="6409" max="6409" width="15" customWidth="1"/>
    <col min="6410" max="6418" width="12.7109375" bestFit="1" customWidth="1"/>
    <col min="6419" max="6420" width="15.42578125" bestFit="1" customWidth="1"/>
    <col min="6421" max="6432" width="16" bestFit="1" customWidth="1"/>
    <col min="6433" max="6437" width="15" bestFit="1" customWidth="1"/>
    <col min="6438" max="6438" width="14" bestFit="1" customWidth="1"/>
    <col min="6439" max="6439" width="15" bestFit="1" customWidth="1"/>
    <col min="6440" max="6440" width="14" bestFit="1" customWidth="1"/>
    <col min="6659" max="6659" width="30.28515625" customWidth="1"/>
    <col min="6660" max="6660" width="59" customWidth="1"/>
    <col min="6661" max="6661" width="10.85546875" customWidth="1"/>
    <col min="6662" max="6662" width="16" customWidth="1"/>
    <col min="6663" max="6663" width="17.140625" customWidth="1"/>
    <col min="6664" max="6664" width="16" customWidth="1"/>
    <col min="6665" max="6665" width="15" customWidth="1"/>
    <col min="6666" max="6674" width="12.7109375" bestFit="1" customWidth="1"/>
    <col min="6675" max="6676" width="15.42578125" bestFit="1" customWidth="1"/>
    <col min="6677" max="6688" width="16" bestFit="1" customWidth="1"/>
    <col min="6689" max="6693" width="15" bestFit="1" customWidth="1"/>
    <col min="6694" max="6694" width="14" bestFit="1" customWidth="1"/>
    <col min="6695" max="6695" width="15" bestFit="1" customWidth="1"/>
    <col min="6696" max="6696" width="14" bestFit="1" customWidth="1"/>
    <col min="6915" max="6915" width="30.28515625" customWidth="1"/>
    <col min="6916" max="6916" width="59" customWidth="1"/>
    <col min="6917" max="6917" width="10.85546875" customWidth="1"/>
    <col min="6918" max="6918" width="16" customWidth="1"/>
    <col min="6919" max="6919" width="17.140625" customWidth="1"/>
    <col min="6920" max="6920" width="16" customWidth="1"/>
    <col min="6921" max="6921" width="15" customWidth="1"/>
    <col min="6922" max="6930" width="12.7109375" bestFit="1" customWidth="1"/>
    <col min="6931" max="6932" width="15.42578125" bestFit="1" customWidth="1"/>
    <col min="6933" max="6944" width="16" bestFit="1" customWidth="1"/>
    <col min="6945" max="6949" width="15" bestFit="1" customWidth="1"/>
    <col min="6950" max="6950" width="14" bestFit="1" customWidth="1"/>
    <col min="6951" max="6951" width="15" bestFit="1" customWidth="1"/>
    <col min="6952" max="6952" width="14" bestFit="1" customWidth="1"/>
    <col min="7171" max="7171" width="30.28515625" customWidth="1"/>
    <col min="7172" max="7172" width="59" customWidth="1"/>
    <col min="7173" max="7173" width="10.85546875" customWidth="1"/>
    <col min="7174" max="7174" width="16" customWidth="1"/>
    <col min="7175" max="7175" width="17.140625" customWidth="1"/>
    <col min="7176" max="7176" width="16" customWidth="1"/>
    <col min="7177" max="7177" width="15" customWidth="1"/>
    <col min="7178" max="7186" width="12.7109375" bestFit="1" customWidth="1"/>
    <col min="7187" max="7188" width="15.42578125" bestFit="1" customWidth="1"/>
    <col min="7189" max="7200" width="16" bestFit="1" customWidth="1"/>
    <col min="7201" max="7205" width="15" bestFit="1" customWidth="1"/>
    <col min="7206" max="7206" width="14" bestFit="1" customWidth="1"/>
    <col min="7207" max="7207" width="15" bestFit="1" customWidth="1"/>
    <col min="7208" max="7208" width="14" bestFit="1" customWidth="1"/>
    <col min="7427" max="7427" width="30.28515625" customWidth="1"/>
    <col min="7428" max="7428" width="59" customWidth="1"/>
    <col min="7429" max="7429" width="10.85546875" customWidth="1"/>
    <col min="7430" max="7430" width="16" customWidth="1"/>
    <col min="7431" max="7431" width="17.140625" customWidth="1"/>
    <col min="7432" max="7432" width="16" customWidth="1"/>
    <col min="7433" max="7433" width="15" customWidth="1"/>
    <col min="7434" max="7442" width="12.7109375" bestFit="1" customWidth="1"/>
    <col min="7443" max="7444" width="15.42578125" bestFit="1" customWidth="1"/>
    <col min="7445" max="7456" width="16" bestFit="1" customWidth="1"/>
    <col min="7457" max="7461" width="15" bestFit="1" customWidth="1"/>
    <col min="7462" max="7462" width="14" bestFit="1" customWidth="1"/>
    <col min="7463" max="7463" width="15" bestFit="1" customWidth="1"/>
    <col min="7464" max="7464" width="14" bestFit="1" customWidth="1"/>
    <col min="7683" max="7683" width="30.28515625" customWidth="1"/>
    <col min="7684" max="7684" width="59" customWidth="1"/>
    <col min="7685" max="7685" width="10.85546875" customWidth="1"/>
    <col min="7686" max="7686" width="16" customWidth="1"/>
    <col min="7687" max="7687" width="17.140625" customWidth="1"/>
    <col min="7688" max="7688" width="16" customWidth="1"/>
    <col min="7689" max="7689" width="15" customWidth="1"/>
    <col min="7690" max="7698" width="12.7109375" bestFit="1" customWidth="1"/>
    <col min="7699" max="7700" width="15.42578125" bestFit="1" customWidth="1"/>
    <col min="7701" max="7712" width="16" bestFit="1" customWidth="1"/>
    <col min="7713" max="7717" width="15" bestFit="1" customWidth="1"/>
    <col min="7718" max="7718" width="14" bestFit="1" customWidth="1"/>
    <col min="7719" max="7719" width="15" bestFit="1" customWidth="1"/>
    <col min="7720" max="7720" width="14" bestFit="1" customWidth="1"/>
    <col min="7939" max="7939" width="30.28515625" customWidth="1"/>
    <col min="7940" max="7940" width="59" customWidth="1"/>
    <col min="7941" max="7941" width="10.85546875" customWidth="1"/>
    <col min="7942" max="7942" width="16" customWidth="1"/>
    <col min="7943" max="7943" width="17.140625" customWidth="1"/>
    <col min="7944" max="7944" width="16" customWidth="1"/>
    <col min="7945" max="7945" width="15" customWidth="1"/>
    <col min="7946" max="7954" width="12.7109375" bestFit="1" customWidth="1"/>
    <col min="7955" max="7956" width="15.42578125" bestFit="1" customWidth="1"/>
    <col min="7957" max="7968" width="16" bestFit="1" customWidth="1"/>
    <col min="7969" max="7973" width="15" bestFit="1" customWidth="1"/>
    <col min="7974" max="7974" width="14" bestFit="1" customWidth="1"/>
    <col min="7975" max="7975" width="15" bestFit="1" customWidth="1"/>
    <col min="7976" max="7976" width="14" bestFit="1" customWidth="1"/>
    <col min="8195" max="8195" width="30.28515625" customWidth="1"/>
    <col min="8196" max="8196" width="59" customWidth="1"/>
    <col min="8197" max="8197" width="10.85546875" customWidth="1"/>
    <col min="8198" max="8198" width="16" customWidth="1"/>
    <col min="8199" max="8199" width="17.140625" customWidth="1"/>
    <col min="8200" max="8200" width="16" customWidth="1"/>
    <col min="8201" max="8201" width="15" customWidth="1"/>
    <col min="8202" max="8210" width="12.7109375" bestFit="1" customWidth="1"/>
    <col min="8211" max="8212" width="15.42578125" bestFit="1" customWidth="1"/>
    <col min="8213" max="8224" width="16" bestFit="1" customWidth="1"/>
    <col min="8225" max="8229" width="15" bestFit="1" customWidth="1"/>
    <col min="8230" max="8230" width="14" bestFit="1" customWidth="1"/>
    <col min="8231" max="8231" width="15" bestFit="1" customWidth="1"/>
    <col min="8232" max="8232" width="14" bestFit="1" customWidth="1"/>
    <col min="8451" max="8451" width="30.28515625" customWidth="1"/>
    <col min="8452" max="8452" width="59" customWidth="1"/>
    <col min="8453" max="8453" width="10.85546875" customWidth="1"/>
    <col min="8454" max="8454" width="16" customWidth="1"/>
    <col min="8455" max="8455" width="17.140625" customWidth="1"/>
    <col min="8456" max="8456" width="16" customWidth="1"/>
    <col min="8457" max="8457" width="15" customWidth="1"/>
    <col min="8458" max="8466" width="12.7109375" bestFit="1" customWidth="1"/>
    <col min="8467" max="8468" width="15.42578125" bestFit="1" customWidth="1"/>
    <col min="8469" max="8480" width="16" bestFit="1" customWidth="1"/>
    <col min="8481" max="8485" width="15" bestFit="1" customWidth="1"/>
    <col min="8486" max="8486" width="14" bestFit="1" customWidth="1"/>
    <col min="8487" max="8487" width="15" bestFit="1" customWidth="1"/>
    <col min="8488" max="8488" width="14" bestFit="1" customWidth="1"/>
    <col min="8707" max="8707" width="30.28515625" customWidth="1"/>
    <col min="8708" max="8708" width="59" customWidth="1"/>
    <col min="8709" max="8709" width="10.85546875" customWidth="1"/>
    <col min="8710" max="8710" width="16" customWidth="1"/>
    <col min="8711" max="8711" width="17.140625" customWidth="1"/>
    <col min="8712" max="8712" width="16" customWidth="1"/>
    <col min="8713" max="8713" width="15" customWidth="1"/>
    <col min="8714" max="8722" width="12.7109375" bestFit="1" customWidth="1"/>
    <col min="8723" max="8724" width="15.42578125" bestFit="1" customWidth="1"/>
    <col min="8725" max="8736" width="16" bestFit="1" customWidth="1"/>
    <col min="8737" max="8741" width="15" bestFit="1" customWidth="1"/>
    <col min="8742" max="8742" width="14" bestFit="1" customWidth="1"/>
    <col min="8743" max="8743" width="15" bestFit="1" customWidth="1"/>
    <col min="8744" max="8744" width="14" bestFit="1" customWidth="1"/>
    <col min="8963" max="8963" width="30.28515625" customWidth="1"/>
    <col min="8964" max="8964" width="59" customWidth="1"/>
    <col min="8965" max="8965" width="10.85546875" customWidth="1"/>
    <col min="8966" max="8966" width="16" customWidth="1"/>
    <col min="8967" max="8967" width="17.140625" customWidth="1"/>
    <col min="8968" max="8968" width="16" customWidth="1"/>
    <col min="8969" max="8969" width="15" customWidth="1"/>
    <col min="8970" max="8978" width="12.7109375" bestFit="1" customWidth="1"/>
    <col min="8979" max="8980" width="15.42578125" bestFit="1" customWidth="1"/>
    <col min="8981" max="8992" width="16" bestFit="1" customWidth="1"/>
    <col min="8993" max="8997" width="15" bestFit="1" customWidth="1"/>
    <col min="8998" max="8998" width="14" bestFit="1" customWidth="1"/>
    <col min="8999" max="8999" width="15" bestFit="1" customWidth="1"/>
    <col min="9000" max="9000" width="14" bestFit="1" customWidth="1"/>
    <col min="9219" max="9219" width="30.28515625" customWidth="1"/>
    <col min="9220" max="9220" width="59" customWidth="1"/>
    <col min="9221" max="9221" width="10.85546875" customWidth="1"/>
    <col min="9222" max="9222" width="16" customWidth="1"/>
    <col min="9223" max="9223" width="17.140625" customWidth="1"/>
    <col min="9224" max="9224" width="16" customWidth="1"/>
    <col min="9225" max="9225" width="15" customWidth="1"/>
    <col min="9226" max="9234" width="12.7109375" bestFit="1" customWidth="1"/>
    <col min="9235" max="9236" width="15.42578125" bestFit="1" customWidth="1"/>
    <col min="9237" max="9248" width="16" bestFit="1" customWidth="1"/>
    <col min="9249" max="9253" width="15" bestFit="1" customWidth="1"/>
    <col min="9254" max="9254" width="14" bestFit="1" customWidth="1"/>
    <col min="9255" max="9255" width="15" bestFit="1" customWidth="1"/>
    <col min="9256" max="9256" width="14" bestFit="1" customWidth="1"/>
    <col min="9475" max="9475" width="30.28515625" customWidth="1"/>
    <col min="9476" max="9476" width="59" customWidth="1"/>
    <col min="9477" max="9477" width="10.85546875" customWidth="1"/>
    <col min="9478" max="9478" width="16" customWidth="1"/>
    <col min="9479" max="9479" width="17.140625" customWidth="1"/>
    <col min="9480" max="9480" width="16" customWidth="1"/>
    <col min="9481" max="9481" width="15" customWidth="1"/>
    <col min="9482" max="9490" width="12.7109375" bestFit="1" customWidth="1"/>
    <col min="9491" max="9492" width="15.42578125" bestFit="1" customWidth="1"/>
    <col min="9493" max="9504" width="16" bestFit="1" customWidth="1"/>
    <col min="9505" max="9509" width="15" bestFit="1" customWidth="1"/>
    <col min="9510" max="9510" width="14" bestFit="1" customWidth="1"/>
    <col min="9511" max="9511" width="15" bestFit="1" customWidth="1"/>
    <col min="9512" max="9512" width="14" bestFit="1" customWidth="1"/>
    <col min="9731" max="9731" width="30.28515625" customWidth="1"/>
    <col min="9732" max="9732" width="59" customWidth="1"/>
    <col min="9733" max="9733" width="10.85546875" customWidth="1"/>
    <col min="9734" max="9734" width="16" customWidth="1"/>
    <col min="9735" max="9735" width="17.140625" customWidth="1"/>
    <col min="9736" max="9736" width="16" customWidth="1"/>
    <col min="9737" max="9737" width="15" customWidth="1"/>
    <col min="9738" max="9746" width="12.7109375" bestFit="1" customWidth="1"/>
    <col min="9747" max="9748" width="15.42578125" bestFit="1" customWidth="1"/>
    <col min="9749" max="9760" width="16" bestFit="1" customWidth="1"/>
    <col min="9761" max="9765" width="15" bestFit="1" customWidth="1"/>
    <col min="9766" max="9766" width="14" bestFit="1" customWidth="1"/>
    <col min="9767" max="9767" width="15" bestFit="1" customWidth="1"/>
    <col min="9768" max="9768" width="14" bestFit="1" customWidth="1"/>
    <col min="9987" max="9987" width="30.28515625" customWidth="1"/>
    <col min="9988" max="9988" width="59" customWidth="1"/>
    <col min="9989" max="9989" width="10.85546875" customWidth="1"/>
    <col min="9990" max="9990" width="16" customWidth="1"/>
    <col min="9991" max="9991" width="17.140625" customWidth="1"/>
    <col min="9992" max="9992" width="16" customWidth="1"/>
    <col min="9993" max="9993" width="15" customWidth="1"/>
    <col min="9994" max="10002" width="12.7109375" bestFit="1" customWidth="1"/>
    <col min="10003" max="10004" width="15.42578125" bestFit="1" customWidth="1"/>
    <col min="10005" max="10016" width="16" bestFit="1" customWidth="1"/>
    <col min="10017" max="10021" width="15" bestFit="1" customWidth="1"/>
    <col min="10022" max="10022" width="14" bestFit="1" customWidth="1"/>
    <col min="10023" max="10023" width="15" bestFit="1" customWidth="1"/>
    <col min="10024" max="10024" width="14" bestFit="1" customWidth="1"/>
    <col min="10243" max="10243" width="30.28515625" customWidth="1"/>
    <col min="10244" max="10244" width="59" customWidth="1"/>
    <col min="10245" max="10245" width="10.85546875" customWidth="1"/>
    <col min="10246" max="10246" width="16" customWidth="1"/>
    <col min="10247" max="10247" width="17.140625" customWidth="1"/>
    <col min="10248" max="10248" width="16" customWidth="1"/>
    <col min="10249" max="10249" width="15" customWidth="1"/>
    <col min="10250" max="10258" width="12.7109375" bestFit="1" customWidth="1"/>
    <col min="10259" max="10260" width="15.42578125" bestFit="1" customWidth="1"/>
    <col min="10261" max="10272" width="16" bestFit="1" customWidth="1"/>
    <col min="10273" max="10277" width="15" bestFit="1" customWidth="1"/>
    <col min="10278" max="10278" width="14" bestFit="1" customWidth="1"/>
    <col min="10279" max="10279" width="15" bestFit="1" customWidth="1"/>
    <col min="10280" max="10280" width="14" bestFit="1" customWidth="1"/>
    <col min="10499" max="10499" width="30.28515625" customWidth="1"/>
    <col min="10500" max="10500" width="59" customWidth="1"/>
    <col min="10501" max="10501" width="10.85546875" customWidth="1"/>
    <col min="10502" max="10502" width="16" customWidth="1"/>
    <col min="10503" max="10503" width="17.140625" customWidth="1"/>
    <col min="10504" max="10504" width="16" customWidth="1"/>
    <col min="10505" max="10505" width="15" customWidth="1"/>
    <col min="10506" max="10514" width="12.7109375" bestFit="1" customWidth="1"/>
    <col min="10515" max="10516" width="15.42578125" bestFit="1" customWidth="1"/>
    <col min="10517" max="10528" width="16" bestFit="1" customWidth="1"/>
    <col min="10529" max="10533" width="15" bestFit="1" customWidth="1"/>
    <col min="10534" max="10534" width="14" bestFit="1" customWidth="1"/>
    <col min="10535" max="10535" width="15" bestFit="1" customWidth="1"/>
    <col min="10536" max="10536" width="14" bestFit="1" customWidth="1"/>
    <col min="10755" max="10755" width="30.28515625" customWidth="1"/>
    <col min="10756" max="10756" width="59" customWidth="1"/>
    <col min="10757" max="10757" width="10.85546875" customWidth="1"/>
    <col min="10758" max="10758" width="16" customWidth="1"/>
    <col min="10759" max="10759" width="17.140625" customWidth="1"/>
    <col min="10760" max="10760" width="16" customWidth="1"/>
    <col min="10761" max="10761" width="15" customWidth="1"/>
    <col min="10762" max="10770" width="12.7109375" bestFit="1" customWidth="1"/>
    <col min="10771" max="10772" width="15.42578125" bestFit="1" customWidth="1"/>
    <col min="10773" max="10784" width="16" bestFit="1" customWidth="1"/>
    <col min="10785" max="10789" width="15" bestFit="1" customWidth="1"/>
    <col min="10790" max="10790" width="14" bestFit="1" customWidth="1"/>
    <col min="10791" max="10791" width="15" bestFit="1" customWidth="1"/>
    <col min="10792" max="10792" width="14" bestFit="1" customWidth="1"/>
    <col min="11011" max="11011" width="30.28515625" customWidth="1"/>
    <col min="11012" max="11012" width="59" customWidth="1"/>
    <col min="11013" max="11013" width="10.85546875" customWidth="1"/>
    <col min="11014" max="11014" width="16" customWidth="1"/>
    <col min="11015" max="11015" width="17.140625" customWidth="1"/>
    <col min="11016" max="11016" width="16" customWidth="1"/>
    <col min="11017" max="11017" width="15" customWidth="1"/>
    <col min="11018" max="11026" width="12.7109375" bestFit="1" customWidth="1"/>
    <col min="11027" max="11028" width="15.42578125" bestFit="1" customWidth="1"/>
    <col min="11029" max="11040" width="16" bestFit="1" customWidth="1"/>
    <col min="11041" max="11045" width="15" bestFit="1" customWidth="1"/>
    <col min="11046" max="11046" width="14" bestFit="1" customWidth="1"/>
    <col min="11047" max="11047" width="15" bestFit="1" customWidth="1"/>
    <col min="11048" max="11048" width="14" bestFit="1" customWidth="1"/>
    <col min="11267" max="11267" width="30.28515625" customWidth="1"/>
    <col min="11268" max="11268" width="59" customWidth="1"/>
    <col min="11269" max="11269" width="10.85546875" customWidth="1"/>
    <col min="11270" max="11270" width="16" customWidth="1"/>
    <col min="11271" max="11271" width="17.140625" customWidth="1"/>
    <col min="11272" max="11272" width="16" customWidth="1"/>
    <col min="11273" max="11273" width="15" customWidth="1"/>
    <col min="11274" max="11282" width="12.7109375" bestFit="1" customWidth="1"/>
    <col min="11283" max="11284" width="15.42578125" bestFit="1" customWidth="1"/>
    <col min="11285" max="11296" width="16" bestFit="1" customWidth="1"/>
    <col min="11297" max="11301" width="15" bestFit="1" customWidth="1"/>
    <col min="11302" max="11302" width="14" bestFit="1" customWidth="1"/>
    <col min="11303" max="11303" width="15" bestFit="1" customWidth="1"/>
    <col min="11304" max="11304" width="14" bestFit="1" customWidth="1"/>
    <col min="11523" max="11523" width="30.28515625" customWidth="1"/>
    <col min="11524" max="11524" width="59" customWidth="1"/>
    <col min="11525" max="11525" width="10.85546875" customWidth="1"/>
    <col min="11526" max="11526" width="16" customWidth="1"/>
    <col min="11527" max="11527" width="17.140625" customWidth="1"/>
    <col min="11528" max="11528" width="16" customWidth="1"/>
    <col min="11529" max="11529" width="15" customWidth="1"/>
    <col min="11530" max="11538" width="12.7109375" bestFit="1" customWidth="1"/>
    <col min="11539" max="11540" width="15.42578125" bestFit="1" customWidth="1"/>
    <col min="11541" max="11552" width="16" bestFit="1" customWidth="1"/>
    <col min="11553" max="11557" width="15" bestFit="1" customWidth="1"/>
    <col min="11558" max="11558" width="14" bestFit="1" customWidth="1"/>
    <col min="11559" max="11559" width="15" bestFit="1" customWidth="1"/>
    <col min="11560" max="11560" width="14" bestFit="1" customWidth="1"/>
    <col min="11779" max="11779" width="30.28515625" customWidth="1"/>
    <col min="11780" max="11780" width="59" customWidth="1"/>
    <col min="11781" max="11781" width="10.85546875" customWidth="1"/>
    <col min="11782" max="11782" width="16" customWidth="1"/>
    <col min="11783" max="11783" width="17.140625" customWidth="1"/>
    <col min="11784" max="11784" width="16" customWidth="1"/>
    <col min="11785" max="11785" width="15" customWidth="1"/>
    <col min="11786" max="11794" width="12.7109375" bestFit="1" customWidth="1"/>
    <col min="11795" max="11796" width="15.42578125" bestFit="1" customWidth="1"/>
    <col min="11797" max="11808" width="16" bestFit="1" customWidth="1"/>
    <col min="11809" max="11813" width="15" bestFit="1" customWidth="1"/>
    <col min="11814" max="11814" width="14" bestFit="1" customWidth="1"/>
    <col min="11815" max="11815" width="15" bestFit="1" customWidth="1"/>
    <col min="11816" max="11816" width="14" bestFit="1" customWidth="1"/>
    <col min="12035" max="12035" width="30.28515625" customWidth="1"/>
    <col min="12036" max="12036" width="59" customWidth="1"/>
    <col min="12037" max="12037" width="10.85546875" customWidth="1"/>
    <col min="12038" max="12038" width="16" customWidth="1"/>
    <col min="12039" max="12039" width="17.140625" customWidth="1"/>
    <col min="12040" max="12040" width="16" customWidth="1"/>
    <col min="12041" max="12041" width="15" customWidth="1"/>
    <col min="12042" max="12050" width="12.7109375" bestFit="1" customWidth="1"/>
    <col min="12051" max="12052" width="15.42578125" bestFit="1" customWidth="1"/>
    <col min="12053" max="12064" width="16" bestFit="1" customWidth="1"/>
    <col min="12065" max="12069" width="15" bestFit="1" customWidth="1"/>
    <col min="12070" max="12070" width="14" bestFit="1" customWidth="1"/>
    <col min="12071" max="12071" width="15" bestFit="1" customWidth="1"/>
    <col min="12072" max="12072" width="14" bestFit="1" customWidth="1"/>
    <col min="12291" max="12291" width="30.28515625" customWidth="1"/>
    <col min="12292" max="12292" width="59" customWidth="1"/>
    <col min="12293" max="12293" width="10.85546875" customWidth="1"/>
    <col min="12294" max="12294" width="16" customWidth="1"/>
    <col min="12295" max="12295" width="17.140625" customWidth="1"/>
    <col min="12296" max="12296" width="16" customWidth="1"/>
    <col min="12297" max="12297" width="15" customWidth="1"/>
    <col min="12298" max="12306" width="12.7109375" bestFit="1" customWidth="1"/>
    <col min="12307" max="12308" width="15.42578125" bestFit="1" customWidth="1"/>
    <col min="12309" max="12320" width="16" bestFit="1" customWidth="1"/>
    <col min="12321" max="12325" width="15" bestFit="1" customWidth="1"/>
    <col min="12326" max="12326" width="14" bestFit="1" customWidth="1"/>
    <col min="12327" max="12327" width="15" bestFit="1" customWidth="1"/>
    <col min="12328" max="12328" width="14" bestFit="1" customWidth="1"/>
    <col min="12547" max="12547" width="30.28515625" customWidth="1"/>
    <col min="12548" max="12548" width="59" customWidth="1"/>
    <col min="12549" max="12549" width="10.85546875" customWidth="1"/>
    <col min="12550" max="12550" width="16" customWidth="1"/>
    <col min="12551" max="12551" width="17.140625" customWidth="1"/>
    <col min="12552" max="12552" width="16" customWidth="1"/>
    <col min="12553" max="12553" width="15" customWidth="1"/>
    <col min="12554" max="12562" width="12.7109375" bestFit="1" customWidth="1"/>
    <col min="12563" max="12564" width="15.42578125" bestFit="1" customWidth="1"/>
    <col min="12565" max="12576" width="16" bestFit="1" customWidth="1"/>
    <col min="12577" max="12581" width="15" bestFit="1" customWidth="1"/>
    <col min="12582" max="12582" width="14" bestFit="1" customWidth="1"/>
    <col min="12583" max="12583" width="15" bestFit="1" customWidth="1"/>
    <col min="12584" max="12584" width="14" bestFit="1" customWidth="1"/>
    <col min="12803" max="12803" width="30.28515625" customWidth="1"/>
    <col min="12804" max="12804" width="59" customWidth="1"/>
    <col min="12805" max="12805" width="10.85546875" customWidth="1"/>
    <col min="12806" max="12806" width="16" customWidth="1"/>
    <col min="12807" max="12807" width="17.140625" customWidth="1"/>
    <col min="12808" max="12808" width="16" customWidth="1"/>
    <col min="12809" max="12809" width="15" customWidth="1"/>
    <col min="12810" max="12818" width="12.7109375" bestFit="1" customWidth="1"/>
    <col min="12819" max="12820" width="15.42578125" bestFit="1" customWidth="1"/>
    <col min="12821" max="12832" width="16" bestFit="1" customWidth="1"/>
    <col min="12833" max="12837" width="15" bestFit="1" customWidth="1"/>
    <col min="12838" max="12838" width="14" bestFit="1" customWidth="1"/>
    <col min="12839" max="12839" width="15" bestFit="1" customWidth="1"/>
    <col min="12840" max="12840" width="14" bestFit="1" customWidth="1"/>
    <col min="13059" max="13059" width="30.28515625" customWidth="1"/>
    <col min="13060" max="13060" width="59" customWidth="1"/>
    <col min="13061" max="13061" width="10.85546875" customWidth="1"/>
    <col min="13062" max="13062" width="16" customWidth="1"/>
    <col min="13063" max="13063" width="17.140625" customWidth="1"/>
    <col min="13064" max="13064" width="16" customWidth="1"/>
    <col min="13065" max="13065" width="15" customWidth="1"/>
    <col min="13066" max="13074" width="12.7109375" bestFit="1" customWidth="1"/>
    <col min="13075" max="13076" width="15.42578125" bestFit="1" customWidth="1"/>
    <col min="13077" max="13088" width="16" bestFit="1" customWidth="1"/>
    <col min="13089" max="13093" width="15" bestFit="1" customWidth="1"/>
    <col min="13094" max="13094" width="14" bestFit="1" customWidth="1"/>
    <col min="13095" max="13095" width="15" bestFit="1" customWidth="1"/>
    <col min="13096" max="13096" width="14" bestFit="1" customWidth="1"/>
    <col min="13315" max="13315" width="30.28515625" customWidth="1"/>
    <col min="13316" max="13316" width="59" customWidth="1"/>
    <col min="13317" max="13317" width="10.85546875" customWidth="1"/>
    <col min="13318" max="13318" width="16" customWidth="1"/>
    <col min="13319" max="13319" width="17.140625" customWidth="1"/>
    <col min="13320" max="13320" width="16" customWidth="1"/>
    <col min="13321" max="13321" width="15" customWidth="1"/>
    <col min="13322" max="13330" width="12.7109375" bestFit="1" customWidth="1"/>
    <col min="13331" max="13332" width="15.42578125" bestFit="1" customWidth="1"/>
    <col min="13333" max="13344" width="16" bestFit="1" customWidth="1"/>
    <col min="13345" max="13349" width="15" bestFit="1" customWidth="1"/>
    <col min="13350" max="13350" width="14" bestFit="1" customWidth="1"/>
    <col min="13351" max="13351" width="15" bestFit="1" customWidth="1"/>
    <col min="13352" max="13352" width="14" bestFit="1" customWidth="1"/>
    <col min="13571" max="13571" width="30.28515625" customWidth="1"/>
    <col min="13572" max="13572" width="59" customWidth="1"/>
    <col min="13573" max="13573" width="10.85546875" customWidth="1"/>
    <col min="13574" max="13574" width="16" customWidth="1"/>
    <col min="13575" max="13575" width="17.140625" customWidth="1"/>
    <col min="13576" max="13576" width="16" customWidth="1"/>
    <col min="13577" max="13577" width="15" customWidth="1"/>
    <col min="13578" max="13586" width="12.7109375" bestFit="1" customWidth="1"/>
    <col min="13587" max="13588" width="15.42578125" bestFit="1" customWidth="1"/>
    <col min="13589" max="13600" width="16" bestFit="1" customWidth="1"/>
    <col min="13601" max="13605" width="15" bestFit="1" customWidth="1"/>
    <col min="13606" max="13606" width="14" bestFit="1" customWidth="1"/>
    <col min="13607" max="13607" width="15" bestFit="1" customWidth="1"/>
    <col min="13608" max="13608" width="14" bestFit="1" customWidth="1"/>
    <col min="13827" max="13827" width="30.28515625" customWidth="1"/>
    <col min="13828" max="13828" width="59" customWidth="1"/>
    <col min="13829" max="13829" width="10.85546875" customWidth="1"/>
    <col min="13830" max="13830" width="16" customWidth="1"/>
    <col min="13831" max="13831" width="17.140625" customWidth="1"/>
    <col min="13832" max="13832" width="16" customWidth="1"/>
    <col min="13833" max="13833" width="15" customWidth="1"/>
    <col min="13834" max="13842" width="12.7109375" bestFit="1" customWidth="1"/>
    <col min="13843" max="13844" width="15.42578125" bestFit="1" customWidth="1"/>
    <col min="13845" max="13856" width="16" bestFit="1" customWidth="1"/>
    <col min="13857" max="13861" width="15" bestFit="1" customWidth="1"/>
    <col min="13862" max="13862" width="14" bestFit="1" customWidth="1"/>
    <col min="13863" max="13863" width="15" bestFit="1" customWidth="1"/>
    <col min="13864" max="13864" width="14" bestFit="1" customWidth="1"/>
    <col min="14083" max="14083" width="30.28515625" customWidth="1"/>
    <col min="14084" max="14084" width="59" customWidth="1"/>
    <col min="14085" max="14085" width="10.85546875" customWidth="1"/>
    <col min="14086" max="14086" width="16" customWidth="1"/>
    <col min="14087" max="14087" width="17.140625" customWidth="1"/>
    <col min="14088" max="14088" width="16" customWidth="1"/>
    <col min="14089" max="14089" width="15" customWidth="1"/>
    <col min="14090" max="14098" width="12.7109375" bestFit="1" customWidth="1"/>
    <col min="14099" max="14100" width="15.42578125" bestFit="1" customWidth="1"/>
    <col min="14101" max="14112" width="16" bestFit="1" customWidth="1"/>
    <col min="14113" max="14117" width="15" bestFit="1" customWidth="1"/>
    <col min="14118" max="14118" width="14" bestFit="1" customWidth="1"/>
    <col min="14119" max="14119" width="15" bestFit="1" customWidth="1"/>
    <col min="14120" max="14120" width="14" bestFit="1" customWidth="1"/>
    <col min="14339" max="14339" width="30.28515625" customWidth="1"/>
    <col min="14340" max="14340" width="59" customWidth="1"/>
    <col min="14341" max="14341" width="10.85546875" customWidth="1"/>
    <col min="14342" max="14342" width="16" customWidth="1"/>
    <col min="14343" max="14343" width="17.140625" customWidth="1"/>
    <col min="14344" max="14344" width="16" customWidth="1"/>
    <col min="14345" max="14345" width="15" customWidth="1"/>
    <col min="14346" max="14354" width="12.7109375" bestFit="1" customWidth="1"/>
    <col min="14355" max="14356" width="15.42578125" bestFit="1" customWidth="1"/>
    <col min="14357" max="14368" width="16" bestFit="1" customWidth="1"/>
    <col min="14369" max="14373" width="15" bestFit="1" customWidth="1"/>
    <col min="14374" max="14374" width="14" bestFit="1" customWidth="1"/>
    <col min="14375" max="14375" width="15" bestFit="1" customWidth="1"/>
    <col min="14376" max="14376" width="14" bestFit="1" customWidth="1"/>
    <col min="14595" max="14595" width="30.28515625" customWidth="1"/>
    <col min="14596" max="14596" width="59" customWidth="1"/>
    <col min="14597" max="14597" width="10.85546875" customWidth="1"/>
    <col min="14598" max="14598" width="16" customWidth="1"/>
    <col min="14599" max="14599" width="17.140625" customWidth="1"/>
    <col min="14600" max="14600" width="16" customWidth="1"/>
    <col min="14601" max="14601" width="15" customWidth="1"/>
    <col min="14602" max="14610" width="12.7109375" bestFit="1" customWidth="1"/>
    <col min="14611" max="14612" width="15.42578125" bestFit="1" customWidth="1"/>
    <col min="14613" max="14624" width="16" bestFit="1" customWidth="1"/>
    <col min="14625" max="14629" width="15" bestFit="1" customWidth="1"/>
    <col min="14630" max="14630" width="14" bestFit="1" customWidth="1"/>
    <col min="14631" max="14631" width="15" bestFit="1" customWidth="1"/>
    <col min="14632" max="14632" width="14" bestFit="1" customWidth="1"/>
    <col min="14851" max="14851" width="30.28515625" customWidth="1"/>
    <col min="14852" max="14852" width="59" customWidth="1"/>
    <col min="14853" max="14853" width="10.85546875" customWidth="1"/>
    <col min="14854" max="14854" width="16" customWidth="1"/>
    <col min="14855" max="14855" width="17.140625" customWidth="1"/>
    <col min="14856" max="14856" width="16" customWidth="1"/>
    <col min="14857" max="14857" width="15" customWidth="1"/>
    <col min="14858" max="14866" width="12.7109375" bestFit="1" customWidth="1"/>
    <col min="14867" max="14868" width="15.42578125" bestFit="1" customWidth="1"/>
    <col min="14869" max="14880" width="16" bestFit="1" customWidth="1"/>
    <col min="14881" max="14885" width="15" bestFit="1" customWidth="1"/>
    <col min="14886" max="14886" width="14" bestFit="1" customWidth="1"/>
    <col min="14887" max="14887" width="15" bestFit="1" customWidth="1"/>
    <col min="14888" max="14888" width="14" bestFit="1" customWidth="1"/>
    <col min="15107" max="15107" width="30.28515625" customWidth="1"/>
    <col min="15108" max="15108" width="59" customWidth="1"/>
    <col min="15109" max="15109" width="10.85546875" customWidth="1"/>
    <col min="15110" max="15110" width="16" customWidth="1"/>
    <col min="15111" max="15111" width="17.140625" customWidth="1"/>
    <col min="15112" max="15112" width="16" customWidth="1"/>
    <col min="15113" max="15113" width="15" customWidth="1"/>
    <col min="15114" max="15122" width="12.7109375" bestFit="1" customWidth="1"/>
    <col min="15123" max="15124" width="15.42578125" bestFit="1" customWidth="1"/>
    <col min="15125" max="15136" width="16" bestFit="1" customWidth="1"/>
    <col min="15137" max="15141" width="15" bestFit="1" customWidth="1"/>
    <col min="15142" max="15142" width="14" bestFit="1" customWidth="1"/>
    <col min="15143" max="15143" width="15" bestFit="1" customWidth="1"/>
    <col min="15144" max="15144" width="14" bestFit="1" customWidth="1"/>
    <col min="15363" max="15363" width="30.28515625" customWidth="1"/>
    <col min="15364" max="15364" width="59" customWidth="1"/>
    <col min="15365" max="15365" width="10.85546875" customWidth="1"/>
    <col min="15366" max="15366" width="16" customWidth="1"/>
    <col min="15367" max="15367" width="17.140625" customWidth="1"/>
    <col min="15368" max="15368" width="16" customWidth="1"/>
    <col min="15369" max="15369" width="15" customWidth="1"/>
    <col min="15370" max="15378" width="12.7109375" bestFit="1" customWidth="1"/>
    <col min="15379" max="15380" width="15.42578125" bestFit="1" customWidth="1"/>
    <col min="15381" max="15392" width="16" bestFit="1" customWidth="1"/>
    <col min="15393" max="15397" width="15" bestFit="1" customWidth="1"/>
    <col min="15398" max="15398" width="14" bestFit="1" customWidth="1"/>
    <col min="15399" max="15399" width="15" bestFit="1" customWidth="1"/>
    <col min="15400" max="15400" width="14" bestFit="1" customWidth="1"/>
    <col min="15619" max="15619" width="30.28515625" customWidth="1"/>
    <col min="15620" max="15620" width="59" customWidth="1"/>
    <col min="15621" max="15621" width="10.85546875" customWidth="1"/>
    <col min="15622" max="15622" width="16" customWidth="1"/>
    <col min="15623" max="15623" width="17.140625" customWidth="1"/>
    <col min="15624" max="15624" width="16" customWidth="1"/>
    <col min="15625" max="15625" width="15" customWidth="1"/>
    <col min="15626" max="15634" width="12.7109375" bestFit="1" customWidth="1"/>
    <col min="15635" max="15636" width="15.42578125" bestFit="1" customWidth="1"/>
    <col min="15637" max="15648" width="16" bestFit="1" customWidth="1"/>
    <col min="15649" max="15653" width="15" bestFit="1" customWidth="1"/>
    <col min="15654" max="15654" width="14" bestFit="1" customWidth="1"/>
    <col min="15655" max="15655" width="15" bestFit="1" customWidth="1"/>
    <col min="15656" max="15656" width="14" bestFit="1" customWidth="1"/>
    <col min="15875" max="15875" width="30.28515625" customWidth="1"/>
    <col min="15876" max="15876" width="59" customWidth="1"/>
    <col min="15877" max="15877" width="10.85546875" customWidth="1"/>
    <col min="15878" max="15878" width="16" customWidth="1"/>
    <col min="15879" max="15879" width="17.140625" customWidth="1"/>
    <col min="15880" max="15880" width="16" customWidth="1"/>
    <col min="15881" max="15881" width="15" customWidth="1"/>
    <col min="15882" max="15890" width="12.7109375" bestFit="1" customWidth="1"/>
    <col min="15891" max="15892" width="15.42578125" bestFit="1" customWidth="1"/>
    <col min="15893" max="15904" width="16" bestFit="1" customWidth="1"/>
    <col min="15905" max="15909" width="15" bestFit="1" customWidth="1"/>
    <col min="15910" max="15910" width="14" bestFit="1" customWidth="1"/>
    <col min="15911" max="15911" width="15" bestFit="1" customWidth="1"/>
    <col min="15912" max="15912" width="14" bestFit="1" customWidth="1"/>
    <col min="16131" max="16131" width="30.28515625" customWidth="1"/>
    <col min="16132" max="16132" width="59" customWidth="1"/>
    <col min="16133" max="16133" width="10.85546875" customWidth="1"/>
    <col min="16134" max="16134" width="16" customWidth="1"/>
    <col min="16135" max="16135" width="17.140625" customWidth="1"/>
    <col min="16136" max="16136" width="16" customWidth="1"/>
    <col min="16137" max="16137" width="15" customWidth="1"/>
    <col min="16138" max="16146" width="12.7109375" bestFit="1" customWidth="1"/>
    <col min="16147" max="16148" width="15.42578125" bestFit="1" customWidth="1"/>
    <col min="16149" max="16160" width="16" bestFit="1" customWidth="1"/>
    <col min="16161" max="16165" width="15" bestFit="1" customWidth="1"/>
    <col min="16166" max="16166" width="14" bestFit="1" customWidth="1"/>
    <col min="16167" max="16167" width="15" bestFit="1" customWidth="1"/>
    <col min="16168" max="16168" width="14" bestFit="1" customWidth="1"/>
  </cols>
  <sheetData>
    <row r="1" spans="1:10" ht="35.2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10" ht="35.25" customHeight="1" x14ac:dyDescent="0.25">
      <c r="A2" s="1"/>
      <c r="B2" s="1"/>
      <c r="C2" s="1"/>
      <c r="D2" s="1"/>
      <c r="E2" s="1"/>
      <c r="F2" s="1"/>
      <c r="G2" s="1"/>
      <c r="H2" s="1"/>
    </row>
    <row r="3" spans="1:10" ht="36.75" customHeight="1" x14ac:dyDescent="0.25">
      <c r="A3" s="2" t="s">
        <v>1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3" t="s">
        <v>7</v>
      </c>
      <c r="J3" s="3" t="s">
        <v>8</v>
      </c>
    </row>
    <row r="4" spans="1:10" x14ac:dyDescent="0.25">
      <c r="A4" s="5"/>
      <c r="B4" s="5" t="s">
        <v>1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 t="s">
        <v>9</v>
      </c>
      <c r="J4" s="7"/>
    </row>
    <row r="5" spans="1:10" hidden="1" x14ac:dyDescent="0.25">
      <c r="A5" s="8" t="s">
        <v>10</v>
      </c>
      <c r="B5" s="9" t="s">
        <v>11</v>
      </c>
      <c r="C5" s="10"/>
      <c r="D5" s="11"/>
      <c r="E5" s="12"/>
      <c r="F5" s="10">
        <f>F6+F609+F831+F937+F992+F1039+F1088+F1148+F1281+F1320+F1352+F1392+F1438+F1510+F1581+F1640+F1739+F1805+F1886</f>
        <v>657500</v>
      </c>
      <c r="G5" s="10">
        <f>G6+G609+G831+G937+G992+G1039+G1088+G1148+G1281+G1320+G1352+G1392+G1438+G1510+G1581+G1640+G1739+G1805+G1886</f>
        <v>265000</v>
      </c>
      <c r="H5" s="10"/>
      <c r="J5" s="7"/>
    </row>
    <row r="6" spans="1:10" hidden="1" x14ac:dyDescent="0.25">
      <c r="A6" s="13" t="s">
        <v>12</v>
      </c>
      <c r="B6" s="14" t="s">
        <v>13</v>
      </c>
      <c r="C6" s="10">
        <v>933653559</v>
      </c>
      <c r="D6" s="11">
        <v>303235685.31</v>
      </c>
      <c r="E6" s="12"/>
      <c r="F6" s="10">
        <f>F7+F14+F23+F27+F42+F126+F136+F146+F153+F162+F166+F177+F196+F200+F204+F208+F215+F219+F248+F252+F256+F279+F287+F291+F338+F388+F395+F451+F469+F479+F492+F498+F515+F521+F527+F537+F545+F554+F579+F591+F601+F597</f>
        <v>0</v>
      </c>
      <c r="G6" s="10">
        <f>G7+G14+G23+G27+G42+G126+G136+G146+G153+G162+G166+G177+G196+G200+G204+G208+G215+G219+G248+G252+G256+G279+G287+G291+G338+G388+G395+G451+G469+G479+G492+G498+G515+G521+G527+G537+G545+G554+G579+G591+G601+G597</f>
        <v>0</v>
      </c>
      <c r="H6" s="10">
        <f>H7+H14+H23+H27+H42+H126+H136+H146+H153+H162+H166+H177+H196+H200+H204+H208+H215+H219+H248+H252+H256+H279+H287+H291+H338+H388+H395+H451+H469+H479+H492+H498+H515+H521+H527+H537+H545+H554+H579+H591+H601+H597</f>
        <v>0</v>
      </c>
      <c r="J6" s="7"/>
    </row>
    <row r="7" spans="1:10" ht="27.75" hidden="1" customHeight="1" x14ac:dyDescent="0.25">
      <c r="A7" s="15" t="s">
        <v>14</v>
      </c>
      <c r="B7" s="16" t="s">
        <v>15</v>
      </c>
      <c r="C7" s="10">
        <v>15000</v>
      </c>
      <c r="D7" s="11"/>
      <c r="E7" s="12"/>
      <c r="F7" s="10"/>
      <c r="G7" s="10"/>
      <c r="H7" s="10"/>
      <c r="J7" s="7"/>
    </row>
    <row r="8" spans="1:10" hidden="1" x14ac:dyDescent="0.25">
      <c r="A8" s="17" t="s">
        <v>16</v>
      </c>
      <c r="B8" s="18" t="s">
        <v>17</v>
      </c>
      <c r="C8" s="10">
        <v>15000</v>
      </c>
      <c r="D8" s="11"/>
      <c r="E8" s="12"/>
      <c r="F8" s="10"/>
      <c r="G8" s="10"/>
      <c r="H8" s="10"/>
      <c r="J8" s="7"/>
    </row>
    <row r="9" spans="1:10" hidden="1" x14ac:dyDescent="0.25">
      <c r="A9" s="19" t="s">
        <v>18</v>
      </c>
      <c r="B9" s="18" t="s">
        <v>19</v>
      </c>
      <c r="C9" s="10">
        <v>10000</v>
      </c>
      <c r="D9" s="11"/>
      <c r="E9" s="12"/>
      <c r="F9" s="10"/>
      <c r="G9" s="10"/>
      <c r="H9" s="10"/>
      <c r="J9" s="7"/>
    </row>
    <row r="10" spans="1:10" hidden="1" x14ac:dyDescent="0.25">
      <c r="A10" s="20" t="s">
        <v>20</v>
      </c>
      <c r="B10" s="18" t="s">
        <v>21</v>
      </c>
      <c r="C10" s="21">
        <v>5000</v>
      </c>
      <c r="D10" s="22"/>
      <c r="E10" s="23"/>
      <c r="F10" s="21"/>
      <c r="G10" s="21"/>
      <c r="H10" s="21">
        <f>C10+F10-G10</f>
        <v>5000</v>
      </c>
      <c r="J10" s="7"/>
    </row>
    <row r="11" spans="1:10" hidden="1" x14ac:dyDescent="0.25">
      <c r="A11" s="20" t="s">
        <v>22</v>
      </c>
      <c r="B11" s="18" t="s">
        <v>23</v>
      </c>
      <c r="C11" s="21">
        <v>5000</v>
      </c>
      <c r="D11" s="22"/>
      <c r="E11" s="23"/>
      <c r="F11" s="21"/>
      <c r="G11" s="21"/>
      <c r="H11" s="21">
        <f>C11+F11-G11</f>
        <v>5000</v>
      </c>
      <c r="J11" s="7"/>
    </row>
    <row r="12" spans="1:10" hidden="1" x14ac:dyDescent="0.25">
      <c r="A12" s="19" t="s">
        <v>24</v>
      </c>
      <c r="B12" s="18" t="s">
        <v>25</v>
      </c>
      <c r="C12" s="10">
        <v>5000</v>
      </c>
      <c r="D12" s="11"/>
      <c r="E12" s="12"/>
      <c r="F12" s="10"/>
      <c r="G12" s="10"/>
      <c r="H12" s="10"/>
      <c r="J12" s="7"/>
    </row>
    <row r="13" spans="1:10" hidden="1" x14ac:dyDescent="0.25">
      <c r="A13" s="20" t="s">
        <v>26</v>
      </c>
      <c r="B13" s="18" t="s">
        <v>27</v>
      </c>
      <c r="C13" s="21">
        <v>5000</v>
      </c>
      <c r="D13" s="22"/>
      <c r="E13" s="23"/>
      <c r="F13" s="21"/>
      <c r="G13" s="21"/>
      <c r="H13" s="21">
        <f>C13+F13-G13</f>
        <v>5000</v>
      </c>
      <c r="J13" s="7"/>
    </row>
    <row r="14" spans="1:10" hidden="1" x14ac:dyDescent="0.25">
      <c r="A14" s="15" t="s">
        <v>28</v>
      </c>
      <c r="B14" s="16" t="s">
        <v>29</v>
      </c>
      <c r="C14" s="10">
        <v>3680000</v>
      </c>
      <c r="D14" s="11">
        <v>2750437.23</v>
      </c>
      <c r="E14" s="12"/>
      <c r="F14" s="10"/>
      <c r="G14" s="10"/>
      <c r="H14" s="10"/>
      <c r="J14" s="7"/>
    </row>
    <row r="15" spans="1:10" hidden="1" x14ac:dyDescent="0.25">
      <c r="A15" s="17" t="s">
        <v>16</v>
      </c>
      <c r="B15" s="18" t="s">
        <v>17</v>
      </c>
      <c r="C15" s="10">
        <v>3680000</v>
      </c>
      <c r="D15" s="11">
        <v>2750437.23</v>
      </c>
      <c r="E15" s="12"/>
      <c r="F15" s="10"/>
      <c r="G15" s="10"/>
      <c r="H15" s="10"/>
      <c r="J15" s="7"/>
    </row>
    <row r="16" spans="1:10" hidden="1" x14ac:dyDescent="0.25">
      <c r="A16" s="19" t="s">
        <v>30</v>
      </c>
      <c r="B16" s="18" t="s">
        <v>31</v>
      </c>
      <c r="C16" s="10">
        <v>3480000</v>
      </c>
      <c r="D16" s="11">
        <v>2749137.23</v>
      </c>
      <c r="E16" s="12"/>
      <c r="F16" s="10"/>
      <c r="G16" s="10"/>
      <c r="H16" s="10"/>
      <c r="J16" s="7"/>
    </row>
    <row r="17" spans="1:10" hidden="1" x14ac:dyDescent="0.25">
      <c r="A17" s="20" t="s">
        <v>32</v>
      </c>
      <c r="B17" s="18" t="s">
        <v>33</v>
      </c>
      <c r="C17" s="21">
        <v>1500000</v>
      </c>
      <c r="D17" s="22">
        <v>197437.85</v>
      </c>
      <c r="E17" s="23"/>
      <c r="F17" s="21"/>
      <c r="G17" s="21"/>
      <c r="H17" s="21">
        <f t="shared" ref="H17:H18" si="0">C17+F17-G17</f>
        <v>1500000</v>
      </c>
      <c r="J17" s="7"/>
    </row>
    <row r="18" spans="1:10" hidden="1" x14ac:dyDescent="0.25">
      <c r="A18" s="20" t="s">
        <v>34</v>
      </c>
      <c r="B18" s="18" t="s">
        <v>35</v>
      </c>
      <c r="C18" s="21">
        <v>1980000</v>
      </c>
      <c r="D18" s="22">
        <v>2551699.38</v>
      </c>
      <c r="E18" s="23"/>
      <c r="F18" s="21"/>
      <c r="G18" s="21"/>
      <c r="H18" s="21">
        <f t="shared" si="0"/>
        <v>1980000</v>
      </c>
      <c r="J18" s="7"/>
    </row>
    <row r="19" spans="1:10" hidden="1" x14ac:dyDescent="0.25">
      <c r="A19" s="19" t="s">
        <v>24</v>
      </c>
      <c r="B19" s="18" t="s">
        <v>25</v>
      </c>
      <c r="C19" s="10">
        <v>200000</v>
      </c>
      <c r="D19" s="11">
        <v>1300</v>
      </c>
      <c r="E19" s="12"/>
      <c r="F19" s="10"/>
      <c r="G19" s="10"/>
      <c r="H19" s="10"/>
      <c r="J19" s="7"/>
    </row>
    <row r="20" spans="1:10" hidden="1" x14ac:dyDescent="0.25">
      <c r="A20" s="20" t="s">
        <v>36</v>
      </c>
      <c r="B20" s="18" t="s">
        <v>37</v>
      </c>
      <c r="C20" s="21">
        <v>100000</v>
      </c>
      <c r="D20" s="22">
        <v>1300</v>
      </c>
      <c r="E20" s="23"/>
      <c r="F20" s="21"/>
      <c r="G20" s="21"/>
      <c r="H20" s="21">
        <f t="shared" ref="H20:H22" si="1">C20+F20-G20</f>
        <v>100000</v>
      </c>
      <c r="J20" s="7"/>
    </row>
    <row r="21" spans="1:10" hidden="1" x14ac:dyDescent="0.25">
      <c r="A21" s="20" t="s">
        <v>26</v>
      </c>
      <c r="B21" s="18" t="s">
        <v>27</v>
      </c>
      <c r="C21" s="21">
        <v>20000</v>
      </c>
      <c r="D21" s="22"/>
      <c r="E21" s="23"/>
      <c r="F21" s="21"/>
      <c r="G21" s="21"/>
      <c r="H21" s="21">
        <f t="shared" si="1"/>
        <v>20000</v>
      </c>
      <c r="J21" s="7"/>
    </row>
    <row r="22" spans="1:10" hidden="1" x14ac:dyDescent="0.25">
      <c r="A22" s="20" t="s">
        <v>38</v>
      </c>
      <c r="B22" s="18" t="s">
        <v>39</v>
      </c>
      <c r="C22" s="21">
        <v>80000</v>
      </c>
      <c r="D22" s="22"/>
      <c r="E22" s="23"/>
      <c r="F22" s="21"/>
      <c r="G22" s="21"/>
      <c r="H22" s="21">
        <f t="shared" si="1"/>
        <v>80000</v>
      </c>
      <c r="J22" s="7"/>
    </row>
    <row r="23" spans="1:10" hidden="1" x14ac:dyDescent="0.25">
      <c r="A23" s="15" t="s">
        <v>40</v>
      </c>
      <c r="B23" s="16" t="s">
        <v>41</v>
      </c>
      <c r="C23" s="10">
        <v>6250000</v>
      </c>
      <c r="D23" s="11">
        <v>836147</v>
      </c>
      <c r="E23" s="12"/>
      <c r="F23" s="10"/>
      <c r="G23" s="10"/>
      <c r="H23" s="10"/>
      <c r="J23" s="7"/>
    </row>
    <row r="24" spans="1:10" hidden="1" x14ac:dyDescent="0.25">
      <c r="A24" s="17" t="s">
        <v>16</v>
      </c>
      <c r="B24" s="18" t="s">
        <v>17</v>
      </c>
      <c r="C24" s="10">
        <v>6250000</v>
      </c>
      <c r="D24" s="11">
        <v>836147</v>
      </c>
      <c r="E24" s="12"/>
      <c r="F24" s="10"/>
      <c r="G24" s="10"/>
      <c r="H24" s="10"/>
      <c r="J24" s="7"/>
    </row>
    <row r="25" spans="1:10" hidden="1" x14ac:dyDescent="0.25">
      <c r="A25" s="19" t="s">
        <v>42</v>
      </c>
      <c r="B25" s="18" t="s">
        <v>43</v>
      </c>
      <c r="C25" s="10">
        <v>6250000</v>
      </c>
      <c r="D25" s="11">
        <v>836147</v>
      </c>
      <c r="E25" s="12"/>
      <c r="F25" s="10"/>
      <c r="G25" s="10"/>
      <c r="H25" s="10"/>
      <c r="J25" s="7"/>
    </row>
    <row r="26" spans="1:10" hidden="1" x14ac:dyDescent="0.25">
      <c r="A26" s="20" t="s">
        <v>44</v>
      </c>
      <c r="B26" s="18" t="s">
        <v>45</v>
      </c>
      <c r="C26" s="21">
        <v>6250000</v>
      </c>
      <c r="D26" s="22">
        <v>836147</v>
      </c>
      <c r="E26" s="23"/>
      <c r="F26" s="21"/>
      <c r="G26" s="21"/>
      <c r="H26" s="21">
        <f>C26+F26-G26</f>
        <v>6250000</v>
      </c>
      <c r="J26" s="7"/>
    </row>
    <row r="27" spans="1:10" hidden="1" x14ac:dyDescent="0.25">
      <c r="A27" s="15" t="s">
        <v>46</v>
      </c>
      <c r="B27" s="16" t="s">
        <v>47</v>
      </c>
      <c r="C27" s="10">
        <v>2712277</v>
      </c>
      <c r="D27" s="11">
        <v>9583</v>
      </c>
      <c r="E27" s="12"/>
      <c r="F27" s="10"/>
      <c r="G27" s="10"/>
      <c r="H27" s="10"/>
      <c r="J27" s="7"/>
    </row>
    <row r="28" spans="1:10" hidden="1" x14ac:dyDescent="0.25">
      <c r="A28" s="17" t="s">
        <v>16</v>
      </c>
      <c r="B28" s="18" t="s">
        <v>17</v>
      </c>
      <c r="C28" s="10">
        <v>165000</v>
      </c>
      <c r="D28" s="11">
        <v>9583</v>
      </c>
      <c r="E28" s="12"/>
      <c r="F28" s="10"/>
      <c r="G28" s="10"/>
      <c r="H28" s="10"/>
      <c r="J28" s="7"/>
    </row>
    <row r="29" spans="1:10" hidden="1" x14ac:dyDescent="0.25">
      <c r="A29" s="19" t="s">
        <v>18</v>
      </c>
      <c r="B29" s="18" t="s">
        <v>19</v>
      </c>
      <c r="C29" s="10">
        <v>30000</v>
      </c>
      <c r="D29" s="11"/>
      <c r="E29" s="12"/>
      <c r="F29" s="10"/>
      <c r="G29" s="10"/>
      <c r="H29" s="10"/>
      <c r="J29" s="7"/>
    </row>
    <row r="30" spans="1:10" hidden="1" x14ac:dyDescent="0.25">
      <c r="A30" s="20" t="s">
        <v>20</v>
      </c>
      <c r="B30" s="18" t="s">
        <v>21</v>
      </c>
      <c r="C30" s="21">
        <v>10000</v>
      </c>
      <c r="D30" s="22"/>
      <c r="E30" s="23"/>
      <c r="F30" s="21"/>
      <c r="G30" s="21"/>
      <c r="H30" s="21">
        <f t="shared" ref="H30:H31" si="2">C30+F30-G30</f>
        <v>10000</v>
      </c>
      <c r="J30" s="7"/>
    </row>
    <row r="31" spans="1:10" hidden="1" x14ac:dyDescent="0.25">
      <c r="A31" s="20" t="s">
        <v>22</v>
      </c>
      <c r="B31" s="18" t="s">
        <v>23</v>
      </c>
      <c r="C31" s="21">
        <v>20000</v>
      </c>
      <c r="D31" s="22"/>
      <c r="E31" s="23"/>
      <c r="F31" s="21"/>
      <c r="G31" s="21"/>
      <c r="H31" s="21">
        <f t="shared" si="2"/>
        <v>20000</v>
      </c>
      <c r="J31" s="7"/>
    </row>
    <row r="32" spans="1:10" hidden="1" x14ac:dyDescent="0.25">
      <c r="A32" s="19" t="s">
        <v>24</v>
      </c>
      <c r="B32" s="18" t="s">
        <v>25</v>
      </c>
      <c r="C32" s="10">
        <v>35000</v>
      </c>
      <c r="D32" s="11"/>
      <c r="E32" s="12"/>
      <c r="F32" s="10"/>
      <c r="G32" s="10"/>
      <c r="H32" s="10"/>
      <c r="J32" s="7"/>
    </row>
    <row r="33" spans="1:10" hidden="1" x14ac:dyDescent="0.25">
      <c r="A33" s="20" t="s">
        <v>26</v>
      </c>
      <c r="B33" s="18" t="s">
        <v>27</v>
      </c>
      <c r="C33" s="21">
        <v>20000</v>
      </c>
      <c r="D33" s="22"/>
      <c r="E33" s="23"/>
      <c r="F33" s="21"/>
      <c r="G33" s="21"/>
      <c r="H33" s="21">
        <f t="shared" ref="H33:H34" si="3">C33+F33-G33</f>
        <v>20000</v>
      </c>
      <c r="J33" s="7"/>
    </row>
    <row r="34" spans="1:10" hidden="1" x14ac:dyDescent="0.25">
      <c r="A34" s="20" t="s">
        <v>38</v>
      </c>
      <c r="B34" s="18" t="s">
        <v>39</v>
      </c>
      <c r="C34" s="21">
        <v>15000</v>
      </c>
      <c r="D34" s="22"/>
      <c r="E34" s="23"/>
      <c r="F34" s="21"/>
      <c r="G34" s="21"/>
      <c r="H34" s="21">
        <f t="shared" si="3"/>
        <v>15000</v>
      </c>
      <c r="J34" s="7"/>
    </row>
    <row r="35" spans="1:10" hidden="1" x14ac:dyDescent="0.25">
      <c r="A35" s="19" t="s">
        <v>48</v>
      </c>
      <c r="B35" s="18" t="s">
        <v>49</v>
      </c>
      <c r="C35" s="10">
        <v>100000</v>
      </c>
      <c r="D35" s="11">
        <v>9583</v>
      </c>
      <c r="E35" s="12"/>
      <c r="F35" s="10"/>
      <c r="G35" s="10"/>
      <c r="H35" s="10"/>
      <c r="J35" s="7"/>
    </row>
    <row r="36" spans="1:10" hidden="1" x14ac:dyDescent="0.25">
      <c r="A36" s="20" t="s">
        <v>50</v>
      </c>
      <c r="B36" s="18" t="s">
        <v>51</v>
      </c>
      <c r="C36" s="21">
        <v>100000</v>
      </c>
      <c r="D36" s="22">
        <v>9583</v>
      </c>
      <c r="E36" s="23"/>
      <c r="F36" s="21"/>
      <c r="G36" s="21"/>
      <c r="H36" s="21">
        <f>C36+F36-G36</f>
        <v>100000</v>
      </c>
      <c r="J36" s="7"/>
    </row>
    <row r="37" spans="1:10" hidden="1" x14ac:dyDescent="0.25">
      <c r="A37" s="17" t="s">
        <v>52</v>
      </c>
      <c r="B37" s="18" t="s">
        <v>53</v>
      </c>
      <c r="C37" s="10">
        <v>2547277</v>
      </c>
      <c r="D37" s="11"/>
      <c r="E37" s="12"/>
      <c r="F37" s="10"/>
      <c r="G37" s="10"/>
      <c r="H37" s="10"/>
      <c r="J37" s="7"/>
    </row>
    <row r="38" spans="1:10" hidden="1" x14ac:dyDescent="0.25">
      <c r="A38" s="19" t="s">
        <v>42</v>
      </c>
      <c r="B38" s="18" t="s">
        <v>43</v>
      </c>
      <c r="C38" s="10">
        <v>5000</v>
      </c>
      <c r="D38" s="11"/>
      <c r="E38" s="12"/>
      <c r="F38" s="10"/>
      <c r="G38" s="10"/>
      <c r="H38" s="10"/>
      <c r="J38" s="7"/>
    </row>
    <row r="39" spans="1:10" hidden="1" x14ac:dyDescent="0.25">
      <c r="A39" s="20" t="s">
        <v>54</v>
      </c>
      <c r="B39" s="18" t="s">
        <v>55</v>
      </c>
      <c r="C39" s="21">
        <v>5000</v>
      </c>
      <c r="D39" s="22"/>
      <c r="E39" s="23"/>
      <c r="F39" s="21"/>
      <c r="G39" s="21"/>
      <c r="H39" s="21">
        <f>C39+F39-G39</f>
        <v>5000</v>
      </c>
      <c r="J39" s="7"/>
    </row>
    <row r="40" spans="1:10" hidden="1" x14ac:dyDescent="0.25">
      <c r="A40" s="19" t="s">
        <v>56</v>
      </c>
      <c r="B40" s="18" t="s">
        <v>57</v>
      </c>
      <c r="C40" s="10">
        <v>2542277</v>
      </c>
      <c r="D40" s="11"/>
      <c r="E40" s="12"/>
      <c r="F40" s="10"/>
      <c r="G40" s="10"/>
      <c r="H40" s="10"/>
      <c r="J40" s="7"/>
    </row>
    <row r="41" spans="1:10" hidden="1" x14ac:dyDescent="0.25">
      <c r="A41" s="20" t="s">
        <v>58</v>
      </c>
      <c r="B41" s="18" t="s">
        <v>59</v>
      </c>
      <c r="C41" s="21">
        <v>2542277</v>
      </c>
      <c r="D41" s="22"/>
      <c r="E41" s="23"/>
      <c r="F41" s="21"/>
      <c r="G41" s="21"/>
      <c r="H41" s="21">
        <f>C41+F41-G41</f>
        <v>2542277</v>
      </c>
      <c r="J41" s="7"/>
    </row>
    <row r="42" spans="1:10" hidden="1" x14ac:dyDescent="0.25">
      <c r="A42" s="15" t="s">
        <v>60</v>
      </c>
      <c r="B42" s="16" t="s">
        <v>61</v>
      </c>
      <c r="C42" s="10">
        <v>205117500</v>
      </c>
      <c r="D42" s="11">
        <v>66205723.649999999</v>
      </c>
      <c r="E42" s="12"/>
      <c r="F42" s="10"/>
      <c r="G42" s="10"/>
      <c r="H42" s="10"/>
      <c r="J42" s="7"/>
    </row>
    <row r="43" spans="1:10" hidden="1" x14ac:dyDescent="0.25">
      <c r="A43" s="17" t="s">
        <v>16</v>
      </c>
      <c r="B43" s="18" t="s">
        <v>17</v>
      </c>
      <c r="C43" s="10">
        <v>201927500</v>
      </c>
      <c r="D43" s="11">
        <v>65711178</v>
      </c>
      <c r="E43" s="12"/>
      <c r="F43" s="10"/>
      <c r="G43" s="10"/>
      <c r="H43" s="10"/>
      <c r="J43" s="7"/>
    </row>
    <row r="44" spans="1:10" hidden="1" x14ac:dyDescent="0.25">
      <c r="A44" s="19" t="s">
        <v>62</v>
      </c>
      <c r="B44" s="18" t="s">
        <v>63</v>
      </c>
      <c r="C44" s="10">
        <v>111350000</v>
      </c>
      <c r="D44" s="11">
        <v>36324177.039999999</v>
      </c>
      <c r="E44" s="12"/>
      <c r="F44" s="10"/>
      <c r="G44" s="10"/>
      <c r="H44" s="10"/>
      <c r="J44" s="7"/>
    </row>
    <row r="45" spans="1:10" hidden="1" x14ac:dyDescent="0.25">
      <c r="A45" s="20" t="s">
        <v>64</v>
      </c>
      <c r="B45" s="18" t="s">
        <v>65</v>
      </c>
      <c r="C45" s="21">
        <v>106150000</v>
      </c>
      <c r="D45" s="22">
        <v>34559214.590000004</v>
      </c>
      <c r="E45" s="23"/>
      <c r="F45" s="21"/>
      <c r="G45" s="21"/>
      <c r="H45" s="21">
        <f t="shared" ref="H45:H47" si="4">C45+F45-G45</f>
        <v>106150000</v>
      </c>
      <c r="J45" s="7"/>
    </row>
    <row r="46" spans="1:10" hidden="1" x14ac:dyDescent="0.25">
      <c r="A46" s="20" t="s">
        <v>66</v>
      </c>
      <c r="B46" s="18" t="s">
        <v>67</v>
      </c>
      <c r="C46" s="21">
        <v>2500000</v>
      </c>
      <c r="D46" s="22">
        <v>865890.51</v>
      </c>
      <c r="E46" s="23"/>
      <c r="F46" s="21"/>
      <c r="G46" s="21"/>
      <c r="H46" s="21">
        <f t="shared" si="4"/>
        <v>2500000</v>
      </c>
      <c r="J46" s="7"/>
    </row>
    <row r="47" spans="1:10" hidden="1" x14ac:dyDescent="0.25">
      <c r="A47" s="20" t="s">
        <v>68</v>
      </c>
      <c r="B47" s="18" t="s">
        <v>69</v>
      </c>
      <c r="C47" s="21">
        <v>2700000</v>
      </c>
      <c r="D47" s="22">
        <v>899071.94</v>
      </c>
      <c r="E47" s="23"/>
      <c r="F47" s="21"/>
      <c r="G47" s="21"/>
      <c r="H47" s="21">
        <f t="shared" si="4"/>
        <v>2700000</v>
      </c>
      <c r="J47" s="7"/>
    </row>
    <row r="48" spans="1:10" hidden="1" x14ac:dyDescent="0.25">
      <c r="A48" s="19" t="s">
        <v>70</v>
      </c>
      <c r="B48" s="18" t="s">
        <v>71</v>
      </c>
      <c r="C48" s="10">
        <v>4350000</v>
      </c>
      <c r="D48" s="11">
        <v>404396.78</v>
      </c>
      <c r="E48" s="12"/>
      <c r="F48" s="10"/>
      <c r="G48" s="10"/>
      <c r="H48" s="10"/>
      <c r="J48" s="7"/>
    </row>
    <row r="49" spans="1:10" hidden="1" x14ac:dyDescent="0.25">
      <c r="A49" s="20" t="s">
        <v>72</v>
      </c>
      <c r="B49" s="18" t="s">
        <v>71</v>
      </c>
      <c r="C49" s="21">
        <v>4350000</v>
      </c>
      <c r="D49" s="22">
        <v>404396.78</v>
      </c>
      <c r="E49" s="23"/>
      <c r="F49" s="21"/>
      <c r="G49" s="21"/>
      <c r="H49" s="21">
        <f>C49+F49-G49</f>
        <v>4350000</v>
      </c>
      <c r="J49" s="7"/>
    </row>
    <row r="50" spans="1:10" hidden="1" x14ac:dyDescent="0.25">
      <c r="A50" s="19" t="s">
        <v>73</v>
      </c>
      <c r="B50" s="18" t="s">
        <v>74</v>
      </c>
      <c r="C50" s="10">
        <v>22800000</v>
      </c>
      <c r="D50" s="11">
        <v>6851623.4699999997</v>
      </c>
      <c r="E50" s="12"/>
      <c r="F50" s="10"/>
      <c r="G50" s="10"/>
      <c r="H50" s="10"/>
      <c r="J50" s="7"/>
    </row>
    <row r="51" spans="1:10" hidden="1" x14ac:dyDescent="0.25">
      <c r="A51" s="20" t="s">
        <v>75</v>
      </c>
      <c r="B51" s="18" t="s">
        <v>76</v>
      </c>
      <c r="C51" s="21">
        <v>4000000</v>
      </c>
      <c r="D51" s="22">
        <v>1106856.75</v>
      </c>
      <c r="E51" s="23"/>
      <c r="F51" s="21"/>
      <c r="G51" s="21"/>
      <c r="H51" s="21">
        <f t="shared" ref="H51:H52" si="5">C51+F51-G51</f>
        <v>4000000</v>
      </c>
      <c r="J51" s="7"/>
    </row>
    <row r="52" spans="1:10" hidden="1" x14ac:dyDescent="0.25">
      <c r="A52" s="20" t="s">
        <v>77</v>
      </c>
      <c r="B52" s="18" t="s">
        <v>78</v>
      </c>
      <c r="C52" s="21">
        <v>18800000</v>
      </c>
      <c r="D52" s="22">
        <v>5744766.7199999997</v>
      </c>
      <c r="E52" s="23"/>
      <c r="F52" s="21"/>
      <c r="G52" s="21"/>
      <c r="H52" s="21">
        <f t="shared" si="5"/>
        <v>18800000</v>
      </c>
      <c r="J52" s="7"/>
    </row>
    <row r="53" spans="1:10" hidden="1" x14ac:dyDescent="0.25">
      <c r="A53" s="19" t="s">
        <v>18</v>
      </c>
      <c r="B53" s="18" t="s">
        <v>19</v>
      </c>
      <c r="C53" s="10">
        <v>7733000</v>
      </c>
      <c r="D53" s="11">
        <v>1941364.35</v>
      </c>
      <c r="E53" s="12"/>
      <c r="F53" s="10"/>
      <c r="G53" s="10"/>
      <c r="H53" s="10"/>
      <c r="J53" s="7"/>
    </row>
    <row r="54" spans="1:10" hidden="1" x14ac:dyDescent="0.25">
      <c r="A54" s="20" t="s">
        <v>20</v>
      </c>
      <c r="B54" s="18" t="s">
        <v>21</v>
      </c>
      <c r="C54" s="21">
        <v>1900000</v>
      </c>
      <c r="D54" s="22">
        <v>165074.4</v>
      </c>
      <c r="E54" s="23"/>
      <c r="F54" s="21"/>
      <c r="G54" s="21"/>
      <c r="H54" s="21">
        <f t="shared" ref="H54:H57" si="6">C54+F54-G54</f>
        <v>1900000</v>
      </c>
      <c r="J54" s="7"/>
    </row>
    <row r="55" spans="1:10" hidden="1" x14ac:dyDescent="0.25">
      <c r="A55" s="20" t="s">
        <v>79</v>
      </c>
      <c r="B55" s="18" t="s">
        <v>80</v>
      </c>
      <c r="C55" s="21">
        <v>5653000</v>
      </c>
      <c r="D55" s="22">
        <v>1769840.25</v>
      </c>
      <c r="E55" s="23"/>
      <c r="F55" s="21"/>
      <c r="G55" s="21"/>
      <c r="H55" s="21">
        <f t="shared" si="6"/>
        <v>5653000</v>
      </c>
      <c r="J55" s="7"/>
    </row>
    <row r="56" spans="1:10" hidden="1" x14ac:dyDescent="0.25">
      <c r="A56" s="20" t="s">
        <v>22</v>
      </c>
      <c r="B56" s="18" t="s">
        <v>23</v>
      </c>
      <c r="C56" s="21">
        <v>170000</v>
      </c>
      <c r="D56" s="22">
        <v>6449.7</v>
      </c>
      <c r="E56" s="23"/>
      <c r="F56" s="21"/>
      <c r="G56" s="21"/>
      <c r="H56" s="21">
        <f t="shared" si="6"/>
        <v>170000</v>
      </c>
      <c r="J56" s="7"/>
    </row>
    <row r="57" spans="1:10" hidden="1" x14ac:dyDescent="0.25">
      <c r="A57" s="20" t="s">
        <v>81</v>
      </c>
      <c r="B57" s="18" t="s">
        <v>82</v>
      </c>
      <c r="C57" s="21">
        <v>10000</v>
      </c>
      <c r="D57" s="22"/>
      <c r="E57" s="23"/>
      <c r="F57" s="21"/>
      <c r="G57" s="21"/>
      <c r="H57" s="21">
        <f t="shared" si="6"/>
        <v>10000</v>
      </c>
      <c r="J57" s="7"/>
    </row>
    <row r="58" spans="1:10" hidden="1" x14ac:dyDescent="0.25">
      <c r="A58" s="19" t="s">
        <v>30</v>
      </c>
      <c r="B58" s="18" t="s">
        <v>31</v>
      </c>
      <c r="C58" s="10">
        <v>5830500</v>
      </c>
      <c r="D58" s="11">
        <v>1546950.04</v>
      </c>
      <c r="E58" s="12"/>
      <c r="F58" s="10"/>
      <c r="G58" s="10"/>
      <c r="H58" s="10"/>
      <c r="J58" s="7"/>
    </row>
    <row r="59" spans="1:10" hidden="1" x14ac:dyDescent="0.25">
      <c r="A59" s="20" t="s">
        <v>32</v>
      </c>
      <c r="B59" s="18" t="s">
        <v>33</v>
      </c>
      <c r="C59" s="21">
        <v>1361000</v>
      </c>
      <c r="D59" s="22">
        <v>411229.77</v>
      </c>
      <c r="E59" s="23"/>
      <c r="F59" s="21"/>
      <c r="G59" s="21"/>
      <c r="H59" s="21">
        <f t="shared" ref="H59:H63" si="7">C59+F59-G59</f>
        <v>1361000</v>
      </c>
      <c r="J59" s="7"/>
    </row>
    <row r="60" spans="1:10" hidden="1" x14ac:dyDescent="0.25">
      <c r="A60" s="20" t="s">
        <v>83</v>
      </c>
      <c r="B60" s="18" t="s">
        <v>84</v>
      </c>
      <c r="C60" s="21">
        <v>4300000</v>
      </c>
      <c r="D60" s="22">
        <v>1122305.19</v>
      </c>
      <c r="E60" s="23"/>
      <c r="F60" s="21"/>
      <c r="G60" s="21"/>
      <c r="H60" s="21">
        <f t="shared" si="7"/>
        <v>4300000</v>
      </c>
      <c r="J60" s="7"/>
    </row>
    <row r="61" spans="1:10" hidden="1" x14ac:dyDescent="0.25">
      <c r="A61" s="20" t="s">
        <v>85</v>
      </c>
      <c r="B61" s="18" t="s">
        <v>86</v>
      </c>
      <c r="C61" s="21">
        <v>40000</v>
      </c>
      <c r="D61" s="22">
        <v>3664.95</v>
      </c>
      <c r="E61" s="23"/>
      <c r="F61" s="21"/>
      <c r="G61" s="21"/>
      <c r="H61" s="21">
        <f t="shared" si="7"/>
        <v>40000</v>
      </c>
      <c r="J61" s="7"/>
    </row>
    <row r="62" spans="1:10" hidden="1" x14ac:dyDescent="0.25">
      <c r="A62" s="20" t="s">
        <v>87</v>
      </c>
      <c r="B62" s="18" t="s">
        <v>88</v>
      </c>
      <c r="C62" s="21">
        <v>123500</v>
      </c>
      <c r="D62" s="22">
        <v>9750.1299999999992</v>
      </c>
      <c r="E62" s="23"/>
      <c r="F62" s="21"/>
      <c r="G62" s="21"/>
      <c r="H62" s="21">
        <f t="shared" si="7"/>
        <v>123500</v>
      </c>
      <c r="J62" s="7"/>
    </row>
    <row r="63" spans="1:10" hidden="1" x14ac:dyDescent="0.25">
      <c r="A63" s="20" t="s">
        <v>34</v>
      </c>
      <c r="B63" s="18" t="s">
        <v>35</v>
      </c>
      <c r="C63" s="21">
        <v>6000</v>
      </c>
      <c r="D63" s="22"/>
      <c r="E63" s="23"/>
      <c r="F63" s="21"/>
      <c r="G63" s="21"/>
      <c r="H63" s="21">
        <f t="shared" si="7"/>
        <v>6000</v>
      </c>
      <c r="J63" s="7"/>
    </row>
    <row r="64" spans="1:10" hidden="1" x14ac:dyDescent="0.25">
      <c r="A64" s="19" t="s">
        <v>24</v>
      </c>
      <c r="B64" s="18" t="s">
        <v>25</v>
      </c>
      <c r="C64" s="10">
        <v>46473500</v>
      </c>
      <c r="D64" s="11">
        <v>16632732.59</v>
      </c>
      <c r="E64" s="12"/>
      <c r="F64" s="10"/>
      <c r="G64" s="10"/>
      <c r="H64" s="10"/>
      <c r="J64" s="7"/>
    </row>
    <row r="65" spans="1:10" hidden="1" x14ac:dyDescent="0.25">
      <c r="A65" s="20" t="s">
        <v>89</v>
      </c>
      <c r="B65" s="18" t="s">
        <v>90</v>
      </c>
      <c r="C65" s="21">
        <v>2560000</v>
      </c>
      <c r="D65" s="22">
        <v>748874.97</v>
      </c>
      <c r="E65" s="23"/>
      <c r="F65" s="21"/>
      <c r="G65" s="21"/>
      <c r="H65" s="21">
        <f t="shared" ref="H65:H72" si="8">C65+F65-G65</f>
        <v>2560000</v>
      </c>
      <c r="J65" s="7"/>
    </row>
    <row r="66" spans="1:10" hidden="1" x14ac:dyDescent="0.25">
      <c r="A66" s="20" t="s">
        <v>91</v>
      </c>
      <c r="B66" s="18" t="s">
        <v>92</v>
      </c>
      <c r="C66" s="21">
        <v>1800000</v>
      </c>
      <c r="D66" s="22">
        <v>351851.25</v>
      </c>
      <c r="E66" s="23"/>
      <c r="F66" s="21"/>
      <c r="G66" s="21"/>
      <c r="H66" s="21">
        <f t="shared" si="8"/>
        <v>1800000</v>
      </c>
      <c r="J66" s="7"/>
    </row>
    <row r="67" spans="1:10" hidden="1" x14ac:dyDescent="0.25">
      <c r="A67" s="20" t="s">
        <v>93</v>
      </c>
      <c r="B67" s="18" t="s">
        <v>94</v>
      </c>
      <c r="C67" s="21">
        <v>520000</v>
      </c>
      <c r="D67" s="22">
        <v>124849.83</v>
      </c>
      <c r="E67" s="23"/>
      <c r="F67" s="21"/>
      <c r="G67" s="21"/>
      <c r="H67" s="21">
        <f t="shared" si="8"/>
        <v>520000</v>
      </c>
      <c r="J67" s="7"/>
    </row>
    <row r="68" spans="1:10" hidden="1" x14ac:dyDescent="0.25">
      <c r="A68" s="20" t="s">
        <v>95</v>
      </c>
      <c r="B68" s="18" t="s">
        <v>96</v>
      </c>
      <c r="C68" s="21">
        <v>1520000</v>
      </c>
      <c r="D68" s="22">
        <v>494785.07</v>
      </c>
      <c r="E68" s="23"/>
      <c r="F68" s="21"/>
      <c r="G68" s="21"/>
      <c r="H68" s="21">
        <f t="shared" si="8"/>
        <v>1520000</v>
      </c>
      <c r="J68" s="7"/>
    </row>
    <row r="69" spans="1:10" hidden="1" x14ac:dyDescent="0.25">
      <c r="A69" s="20" t="s">
        <v>97</v>
      </c>
      <c r="B69" s="18" t="s">
        <v>98</v>
      </c>
      <c r="C69" s="21">
        <v>37280000</v>
      </c>
      <c r="D69" s="22">
        <v>13941518.32</v>
      </c>
      <c r="E69" s="23"/>
      <c r="F69" s="21"/>
      <c r="G69" s="21"/>
      <c r="H69" s="21">
        <f t="shared" si="8"/>
        <v>37280000</v>
      </c>
      <c r="J69" s="7"/>
    </row>
    <row r="70" spans="1:10" hidden="1" x14ac:dyDescent="0.25">
      <c r="A70" s="20" t="s">
        <v>36</v>
      </c>
      <c r="B70" s="18" t="s">
        <v>37</v>
      </c>
      <c r="C70" s="21">
        <v>243500</v>
      </c>
      <c r="D70" s="22">
        <v>45421.58</v>
      </c>
      <c r="E70" s="23"/>
      <c r="F70" s="21"/>
      <c r="G70" s="21"/>
      <c r="H70" s="21">
        <f t="shared" si="8"/>
        <v>243500</v>
      </c>
      <c r="J70" s="7"/>
    </row>
    <row r="71" spans="1:10" hidden="1" x14ac:dyDescent="0.25">
      <c r="A71" s="20" t="s">
        <v>26</v>
      </c>
      <c r="B71" s="18" t="s">
        <v>27</v>
      </c>
      <c r="C71" s="21">
        <v>1100000</v>
      </c>
      <c r="D71" s="22">
        <v>382600.68</v>
      </c>
      <c r="E71" s="23"/>
      <c r="F71" s="21"/>
      <c r="G71" s="21"/>
      <c r="H71" s="21">
        <f t="shared" si="8"/>
        <v>1100000</v>
      </c>
      <c r="J71" s="7"/>
    </row>
    <row r="72" spans="1:10" hidden="1" x14ac:dyDescent="0.25">
      <c r="A72" s="20" t="s">
        <v>38</v>
      </c>
      <c r="B72" s="18" t="s">
        <v>39</v>
      </c>
      <c r="C72" s="21">
        <v>1450000</v>
      </c>
      <c r="D72" s="22">
        <v>542830.89</v>
      </c>
      <c r="E72" s="23"/>
      <c r="F72" s="21"/>
      <c r="G72" s="21"/>
      <c r="H72" s="21">
        <f t="shared" si="8"/>
        <v>1450000</v>
      </c>
      <c r="J72" s="7"/>
    </row>
    <row r="73" spans="1:10" hidden="1" x14ac:dyDescent="0.25">
      <c r="A73" s="19" t="s">
        <v>99</v>
      </c>
      <c r="B73" s="18" t="s">
        <v>100</v>
      </c>
      <c r="C73" s="10">
        <v>55000</v>
      </c>
      <c r="D73" s="11">
        <v>820</v>
      </c>
      <c r="E73" s="12"/>
      <c r="F73" s="10"/>
      <c r="G73" s="10"/>
      <c r="H73" s="10"/>
      <c r="J73" s="7"/>
    </row>
    <row r="74" spans="1:10" hidden="1" x14ac:dyDescent="0.25">
      <c r="A74" s="20" t="s">
        <v>101</v>
      </c>
      <c r="B74" s="18" t="s">
        <v>100</v>
      </c>
      <c r="C74" s="21">
        <v>55000</v>
      </c>
      <c r="D74" s="22">
        <v>820</v>
      </c>
      <c r="E74" s="23"/>
      <c r="F74" s="21"/>
      <c r="G74" s="21"/>
      <c r="H74" s="21">
        <f>C74+F74-G74</f>
        <v>55000</v>
      </c>
      <c r="J74" s="7"/>
    </row>
    <row r="75" spans="1:10" hidden="1" x14ac:dyDescent="0.25">
      <c r="A75" s="19" t="s">
        <v>42</v>
      </c>
      <c r="B75" s="18" t="s">
        <v>43</v>
      </c>
      <c r="C75" s="10">
        <v>3240000</v>
      </c>
      <c r="D75" s="11">
        <v>1995761.2</v>
      </c>
      <c r="E75" s="12"/>
      <c r="F75" s="10"/>
      <c r="G75" s="10"/>
      <c r="H75" s="10"/>
      <c r="J75" s="7"/>
    </row>
    <row r="76" spans="1:10" hidden="1" x14ac:dyDescent="0.25">
      <c r="A76" s="20" t="s">
        <v>54</v>
      </c>
      <c r="B76" s="18" t="s">
        <v>55</v>
      </c>
      <c r="C76" s="21">
        <v>200000</v>
      </c>
      <c r="D76" s="22">
        <v>2867.45</v>
      </c>
      <c r="E76" s="23"/>
      <c r="F76" s="21"/>
      <c r="G76" s="21"/>
      <c r="H76" s="21">
        <f t="shared" ref="H76:H81" si="9">C76+F76-G76</f>
        <v>200000</v>
      </c>
      <c r="J76" s="7"/>
    </row>
    <row r="77" spans="1:10" hidden="1" x14ac:dyDescent="0.25">
      <c r="A77" s="20" t="s">
        <v>102</v>
      </c>
      <c r="B77" s="18" t="s">
        <v>103</v>
      </c>
      <c r="C77" s="21">
        <v>130000</v>
      </c>
      <c r="D77" s="22">
        <v>51212.87</v>
      </c>
      <c r="E77" s="23"/>
      <c r="F77" s="21"/>
      <c r="G77" s="21"/>
      <c r="H77" s="21">
        <f t="shared" si="9"/>
        <v>130000</v>
      </c>
      <c r="J77" s="7"/>
    </row>
    <row r="78" spans="1:10" hidden="1" x14ac:dyDescent="0.25">
      <c r="A78" s="20" t="s">
        <v>104</v>
      </c>
      <c r="B78" s="18" t="s">
        <v>105</v>
      </c>
      <c r="C78" s="21">
        <v>350000</v>
      </c>
      <c r="D78" s="22">
        <v>10331.73</v>
      </c>
      <c r="E78" s="23"/>
      <c r="F78" s="21"/>
      <c r="G78" s="21"/>
      <c r="H78" s="21">
        <f t="shared" si="9"/>
        <v>350000</v>
      </c>
      <c r="J78" s="7"/>
    </row>
    <row r="79" spans="1:10" hidden="1" x14ac:dyDescent="0.25">
      <c r="A79" s="20" t="s">
        <v>106</v>
      </c>
      <c r="B79" s="18" t="s">
        <v>107</v>
      </c>
      <c r="C79" s="21">
        <v>2010000</v>
      </c>
      <c r="D79" s="22">
        <v>1916799.16</v>
      </c>
      <c r="E79" s="23"/>
      <c r="F79" s="21"/>
      <c r="G79" s="21"/>
      <c r="H79" s="21">
        <f t="shared" si="9"/>
        <v>2010000</v>
      </c>
      <c r="J79" s="7"/>
    </row>
    <row r="80" spans="1:10" hidden="1" x14ac:dyDescent="0.25">
      <c r="A80" s="20" t="s">
        <v>108</v>
      </c>
      <c r="B80" s="18" t="s">
        <v>109</v>
      </c>
      <c r="C80" s="21">
        <v>190000</v>
      </c>
      <c r="D80" s="22"/>
      <c r="E80" s="23"/>
      <c r="F80" s="21"/>
      <c r="G80" s="21"/>
      <c r="H80" s="21">
        <f t="shared" si="9"/>
        <v>190000</v>
      </c>
      <c r="J80" s="7"/>
    </row>
    <row r="81" spans="1:10" hidden="1" x14ac:dyDescent="0.25">
      <c r="A81" s="20" t="s">
        <v>110</v>
      </c>
      <c r="B81" s="18" t="s">
        <v>43</v>
      </c>
      <c r="C81" s="21">
        <v>360000</v>
      </c>
      <c r="D81" s="22">
        <v>14549.99</v>
      </c>
      <c r="E81" s="23"/>
      <c r="F81" s="21"/>
      <c r="G81" s="21"/>
      <c r="H81" s="21">
        <f t="shared" si="9"/>
        <v>360000</v>
      </c>
      <c r="J81" s="7"/>
    </row>
    <row r="82" spans="1:10" hidden="1" x14ac:dyDescent="0.25">
      <c r="A82" s="19" t="s">
        <v>111</v>
      </c>
      <c r="B82" s="18" t="s">
        <v>112</v>
      </c>
      <c r="C82" s="10">
        <v>30500</v>
      </c>
      <c r="D82" s="11">
        <v>13352.53</v>
      </c>
      <c r="E82" s="12"/>
      <c r="F82" s="10"/>
      <c r="G82" s="10"/>
      <c r="H82" s="10"/>
      <c r="J82" s="7"/>
    </row>
    <row r="83" spans="1:10" hidden="1" x14ac:dyDescent="0.25">
      <c r="A83" s="20" t="s">
        <v>113</v>
      </c>
      <c r="B83" s="18" t="s">
        <v>114</v>
      </c>
      <c r="C83" s="21">
        <v>10000</v>
      </c>
      <c r="D83" s="22"/>
      <c r="E83" s="23"/>
      <c r="F83" s="21"/>
      <c r="G83" s="21"/>
      <c r="H83" s="21">
        <f t="shared" ref="H83:H85" si="10">C83+F83-G83</f>
        <v>10000</v>
      </c>
      <c r="J83" s="7"/>
    </row>
    <row r="84" spans="1:10" hidden="1" x14ac:dyDescent="0.25">
      <c r="A84" s="20" t="s">
        <v>115</v>
      </c>
      <c r="B84" s="18" t="s">
        <v>116</v>
      </c>
      <c r="C84" s="21">
        <v>20000</v>
      </c>
      <c r="D84" s="22">
        <v>13352.53</v>
      </c>
      <c r="E84" s="23"/>
      <c r="F84" s="21"/>
      <c r="G84" s="21"/>
      <c r="H84" s="21">
        <f t="shared" si="10"/>
        <v>20000</v>
      </c>
      <c r="J84" s="7"/>
    </row>
    <row r="85" spans="1:10" hidden="1" x14ac:dyDescent="0.25">
      <c r="A85" s="20" t="s">
        <v>117</v>
      </c>
      <c r="B85" s="18" t="s">
        <v>118</v>
      </c>
      <c r="C85" s="21">
        <v>500</v>
      </c>
      <c r="D85" s="22"/>
      <c r="E85" s="23"/>
      <c r="F85" s="21"/>
      <c r="G85" s="21"/>
      <c r="H85" s="21">
        <f t="shared" si="10"/>
        <v>500</v>
      </c>
      <c r="J85" s="7"/>
    </row>
    <row r="86" spans="1:10" hidden="1" x14ac:dyDescent="0.25">
      <c r="A86" s="19" t="s">
        <v>48</v>
      </c>
      <c r="B86" s="18" t="s">
        <v>49</v>
      </c>
      <c r="C86" s="10">
        <v>60000</v>
      </c>
      <c r="D86" s="11"/>
      <c r="E86" s="12"/>
      <c r="F86" s="10"/>
      <c r="G86" s="10"/>
      <c r="H86" s="10"/>
      <c r="J86" s="7"/>
    </row>
    <row r="87" spans="1:10" hidden="1" x14ac:dyDescent="0.25">
      <c r="A87" s="20" t="s">
        <v>50</v>
      </c>
      <c r="B87" s="18" t="s">
        <v>51</v>
      </c>
      <c r="C87" s="21">
        <v>60000</v>
      </c>
      <c r="D87" s="22"/>
      <c r="E87" s="23"/>
      <c r="F87" s="21"/>
      <c r="G87" s="21"/>
      <c r="H87" s="21">
        <f>C87+F87-G87</f>
        <v>60000</v>
      </c>
      <c r="J87" s="7"/>
    </row>
    <row r="88" spans="1:10" hidden="1" x14ac:dyDescent="0.25">
      <c r="A88" s="19" t="s">
        <v>56</v>
      </c>
      <c r="B88" s="18" t="s">
        <v>57</v>
      </c>
      <c r="C88" s="10">
        <v>5000</v>
      </c>
      <c r="D88" s="11"/>
      <c r="E88" s="12"/>
      <c r="F88" s="10"/>
      <c r="G88" s="10"/>
      <c r="H88" s="10"/>
      <c r="J88" s="7"/>
    </row>
    <row r="89" spans="1:10" hidden="1" x14ac:dyDescent="0.25">
      <c r="A89" s="20" t="s">
        <v>58</v>
      </c>
      <c r="B89" s="18" t="s">
        <v>59</v>
      </c>
      <c r="C89" s="21">
        <v>5000</v>
      </c>
      <c r="D89" s="22"/>
      <c r="E89" s="23"/>
      <c r="F89" s="21"/>
      <c r="G89" s="21"/>
      <c r="H89" s="21">
        <f>C89+F89-G89</f>
        <v>5000</v>
      </c>
      <c r="J89" s="7"/>
    </row>
    <row r="90" spans="1:10" hidden="1" x14ac:dyDescent="0.25">
      <c r="A90" s="17" t="s">
        <v>119</v>
      </c>
      <c r="B90" s="18" t="s">
        <v>120</v>
      </c>
      <c r="C90" s="10">
        <v>385000</v>
      </c>
      <c r="D90" s="11">
        <v>93489.18</v>
      </c>
      <c r="E90" s="12"/>
      <c r="F90" s="10"/>
      <c r="G90" s="10"/>
      <c r="H90" s="10"/>
      <c r="J90" s="7"/>
    </row>
    <row r="91" spans="1:10" hidden="1" x14ac:dyDescent="0.25">
      <c r="A91" s="19" t="s">
        <v>30</v>
      </c>
      <c r="B91" s="18" t="s">
        <v>31</v>
      </c>
      <c r="C91" s="10">
        <v>275000</v>
      </c>
      <c r="D91" s="11">
        <v>91106.05</v>
      </c>
      <c r="E91" s="12"/>
      <c r="F91" s="10"/>
      <c r="G91" s="10"/>
      <c r="H91" s="10"/>
      <c r="J91" s="7"/>
    </row>
    <row r="92" spans="1:10" hidden="1" x14ac:dyDescent="0.25">
      <c r="A92" s="20" t="s">
        <v>121</v>
      </c>
      <c r="B92" s="18" t="s">
        <v>122</v>
      </c>
      <c r="C92" s="21">
        <v>150000</v>
      </c>
      <c r="D92" s="22">
        <v>15464.48</v>
      </c>
      <c r="E92" s="23"/>
      <c r="F92" s="21"/>
      <c r="G92" s="21"/>
      <c r="H92" s="21">
        <f t="shared" ref="H92:H94" si="11">C92+F92-G92</f>
        <v>150000</v>
      </c>
      <c r="J92" s="7"/>
    </row>
    <row r="93" spans="1:10" hidden="1" x14ac:dyDescent="0.25">
      <c r="A93" s="20" t="s">
        <v>83</v>
      </c>
      <c r="B93" s="18" t="s">
        <v>84</v>
      </c>
      <c r="C93" s="21">
        <v>120000</v>
      </c>
      <c r="D93" s="22">
        <v>75641.570000000007</v>
      </c>
      <c r="E93" s="23"/>
      <c r="F93" s="21"/>
      <c r="G93" s="21"/>
      <c r="H93" s="21">
        <f t="shared" si="11"/>
        <v>120000</v>
      </c>
      <c r="J93" s="7"/>
    </row>
    <row r="94" spans="1:10" hidden="1" x14ac:dyDescent="0.25">
      <c r="A94" s="20" t="s">
        <v>87</v>
      </c>
      <c r="B94" s="18" t="s">
        <v>88</v>
      </c>
      <c r="C94" s="21">
        <v>5000</v>
      </c>
      <c r="D94" s="22"/>
      <c r="E94" s="23"/>
      <c r="F94" s="21"/>
      <c r="G94" s="21"/>
      <c r="H94" s="21">
        <f t="shared" si="11"/>
        <v>5000</v>
      </c>
      <c r="J94" s="7"/>
    </row>
    <row r="95" spans="1:10" hidden="1" x14ac:dyDescent="0.25">
      <c r="A95" s="19" t="s">
        <v>24</v>
      </c>
      <c r="B95" s="18" t="s">
        <v>25</v>
      </c>
      <c r="C95" s="10">
        <v>20000</v>
      </c>
      <c r="D95" s="11">
        <v>2383.13</v>
      </c>
      <c r="E95" s="12"/>
      <c r="F95" s="10"/>
      <c r="G95" s="10"/>
      <c r="H95" s="10"/>
      <c r="J95" s="7"/>
    </row>
    <row r="96" spans="1:10" hidden="1" x14ac:dyDescent="0.25">
      <c r="A96" s="20" t="s">
        <v>91</v>
      </c>
      <c r="B96" s="18" t="s">
        <v>92</v>
      </c>
      <c r="C96" s="21">
        <v>10000</v>
      </c>
      <c r="D96" s="22"/>
      <c r="E96" s="23"/>
      <c r="F96" s="21"/>
      <c r="G96" s="21"/>
      <c r="H96" s="21">
        <f t="shared" ref="H96:H97" si="12">C96+F96-G96</f>
        <v>10000</v>
      </c>
      <c r="J96" s="7"/>
    </row>
    <row r="97" spans="1:10" hidden="1" x14ac:dyDescent="0.25">
      <c r="A97" s="20" t="s">
        <v>95</v>
      </c>
      <c r="B97" s="18" t="s">
        <v>96</v>
      </c>
      <c r="C97" s="21">
        <v>10000</v>
      </c>
      <c r="D97" s="22">
        <v>2383.13</v>
      </c>
      <c r="E97" s="23"/>
      <c r="F97" s="21"/>
      <c r="G97" s="21"/>
      <c r="H97" s="21">
        <f t="shared" si="12"/>
        <v>10000</v>
      </c>
      <c r="J97" s="7"/>
    </row>
    <row r="98" spans="1:10" hidden="1" x14ac:dyDescent="0.25">
      <c r="A98" s="19" t="s">
        <v>42</v>
      </c>
      <c r="B98" s="18" t="s">
        <v>43</v>
      </c>
      <c r="C98" s="10">
        <v>85000</v>
      </c>
      <c r="D98" s="11">
        <v>0</v>
      </c>
      <c r="E98" s="12"/>
      <c r="F98" s="10"/>
      <c r="G98" s="10"/>
      <c r="H98" s="10"/>
      <c r="J98" s="7"/>
    </row>
    <row r="99" spans="1:10" hidden="1" x14ac:dyDescent="0.25">
      <c r="A99" s="20" t="s">
        <v>110</v>
      </c>
      <c r="B99" s="18" t="s">
        <v>43</v>
      </c>
      <c r="C99" s="21">
        <v>85000</v>
      </c>
      <c r="D99" s="22">
        <v>0</v>
      </c>
      <c r="E99" s="23"/>
      <c r="F99" s="21"/>
      <c r="G99" s="21"/>
      <c r="H99" s="21">
        <f>C99+F99-G99</f>
        <v>85000</v>
      </c>
      <c r="J99" s="7"/>
    </row>
    <row r="100" spans="1:10" hidden="1" x14ac:dyDescent="0.25">
      <c r="A100" s="19" t="s">
        <v>123</v>
      </c>
      <c r="B100" s="18" t="s">
        <v>124</v>
      </c>
      <c r="C100" s="10">
        <v>5000</v>
      </c>
      <c r="D100" s="11"/>
      <c r="E100" s="12"/>
      <c r="F100" s="10"/>
      <c r="G100" s="10"/>
      <c r="H100" s="10"/>
      <c r="J100" s="7"/>
    </row>
    <row r="101" spans="1:10" hidden="1" x14ac:dyDescent="0.25">
      <c r="A101" s="20" t="s">
        <v>125</v>
      </c>
      <c r="B101" s="18" t="s">
        <v>126</v>
      </c>
      <c r="C101" s="21">
        <v>5000</v>
      </c>
      <c r="D101" s="22"/>
      <c r="E101" s="23"/>
      <c r="F101" s="21"/>
      <c r="G101" s="21"/>
      <c r="H101" s="21">
        <f>C101+F101-G101</f>
        <v>5000</v>
      </c>
      <c r="J101" s="7"/>
    </row>
    <row r="102" spans="1:10" hidden="1" x14ac:dyDescent="0.25">
      <c r="A102" s="17" t="s">
        <v>127</v>
      </c>
      <c r="B102" s="18" t="s">
        <v>128</v>
      </c>
      <c r="C102" s="10">
        <v>2100000</v>
      </c>
      <c r="D102" s="11">
        <v>397856.47</v>
      </c>
      <c r="E102" s="12"/>
      <c r="F102" s="10">
        <f>F105+F107+F109+F113+F103</f>
        <v>0</v>
      </c>
      <c r="G102" s="10">
        <f>G105+G107+G109+G113+G103</f>
        <v>0</v>
      </c>
      <c r="H102" s="10">
        <f>H105+H107+H109+H113+H103</f>
        <v>0</v>
      </c>
      <c r="J102" s="7"/>
    </row>
    <row r="103" spans="1:10" hidden="1" x14ac:dyDescent="0.25">
      <c r="A103" s="19" t="s">
        <v>18</v>
      </c>
      <c r="B103" s="18" t="s">
        <v>19</v>
      </c>
      <c r="C103" s="10"/>
      <c r="D103" s="11">
        <v>5010</v>
      </c>
      <c r="E103" s="12"/>
      <c r="F103" s="10"/>
      <c r="G103" s="10"/>
      <c r="H103" s="10"/>
      <c r="J103" s="7"/>
    </row>
    <row r="104" spans="1:10" hidden="1" x14ac:dyDescent="0.25">
      <c r="A104" s="20" t="s">
        <v>20</v>
      </c>
      <c r="B104" s="18" t="s">
        <v>21</v>
      </c>
      <c r="C104" s="21"/>
      <c r="D104" s="22">
        <v>5010</v>
      </c>
      <c r="E104" s="23"/>
      <c r="F104" s="21"/>
      <c r="G104" s="21"/>
      <c r="H104" s="21">
        <f>C104+F104-G104</f>
        <v>0</v>
      </c>
      <c r="J104" s="7"/>
    </row>
    <row r="105" spans="1:10" hidden="1" x14ac:dyDescent="0.25">
      <c r="A105" s="19" t="s">
        <v>30</v>
      </c>
      <c r="B105" s="18" t="s">
        <v>31</v>
      </c>
      <c r="C105" s="10">
        <v>30000</v>
      </c>
      <c r="D105" s="11">
        <v>12651.8</v>
      </c>
      <c r="E105" s="12"/>
      <c r="F105" s="10"/>
      <c r="G105" s="10"/>
      <c r="H105" s="10"/>
      <c r="J105" s="7"/>
    </row>
    <row r="106" spans="1:10" hidden="1" x14ac:dyDescent="0.25">
      <c r="A106" s="20" t="s">
        <v>32</v>
      </c>
      <c r="B106" s="18" t="s">
        <v>33</v>
      </c>
      <c r="C106" s="21">
        <v>30000</v>
      </c>
      <c r="D106" s="22">
        <v>12651.8</v>
      </c>
      <c r="E106" s="23"/>
      <c r="F106" s="21"/>
      <c r="G106" s="21"/>
      <c r="H106" s="21">
        <f>C106+F106-G106</f>
        <v>30000</v>
      </c>
      <c r="J106" s="7"/>
    </row>
    <row r="107" spans="1:10" hidden="1" x14ac:dyDescent="0.25">
      <c r="A107" s="19" t="s">
        <v>24</v>
      </c>
      <c r="B107" s="18" t="s">
        <v>25</v>
      </c>
      <c r="C107" s="10">
        <v>50000</v>
      </c>
      <c r="D107" s="11"/>
      <c r="E107" s="12"/>
      <c r="F107" s="10"/>
      <c r="G107" s="10"/>
      <c r="H107" s="10"/>
      <c r="J107" s="7"/>
    </row>
    <row r="108" spans="1:10" hidden="1" x14ac:dyDescent="0.25">
      <c r="A108" s="20" t="s">
        <v>26</v>
      </c>
      <c r="B108" s="18" t="s">
        <v>27</v>
      </c>
      <c r="C108" s="21">
        <v>50000</v>
      </c>
      <c r="D108" s="22"/>
      <c r="E108" s="23"/>
      <c r="F108" s="21"/>
      <c r="G108" s="21"/>
      <c r="H108" s="21">
        <f>C108+F108-G108</f>
        <v>50000</v>
      </c>
      <c r="J108" s="7"/>
    </row>
    <row r="109" spans="1:10" hidden="1" x14ac:dyDescent="0.25">
      <c r="A109" s="19" t="s">
        <v>42</v>
      </c>
      <c r="B109" s="18" t="s">
        <v>43</v>
      </c>
      <c r="C109" s="10">
        <v>1990000</v>
      </c>
      <c r="D109" s="11">
        <v>380194.67</v>
      </c>
      <c r="E109" s="12"/>
      <c r="F109" s="10"/>
      <c r="G109" s="10"/>
      <c r="H109" s="10"/>
      <c r="J109" s="7"/>
    </row>
    <row r="110" spans="1:10" hidden="1" x14ac:dyDescent="0.25">
      <c r="A110" s="20" t="s">
        <v>54</v>
      </c>
      <c r="B110" s="18" t="s">
        <v>55</v>
      </c>
      <c r="C110" s="21">
        <v>1939680</v>
      </c>
      <c r="D110" s="22">
        <v>378944.67</v>
      </c>
      <c r="E110" s="23"/>
      <c r="F110" s="21"/>
      <c r="G110" s="21"/>
      <c r="H110" s="21">
        <f t="shared" ref="H110:H112" si="13">C110+F110-G110</f>
        <v>1939680</v>
      </c>
      <c r="J110" s="7"/>
    </row>
    <row r="111" spans="1:10" hidden="1" x14ac:dyDescent="0.25">
      <c r="A111" s="20" t="s">
        <v>104</v>
      </c>
      <c r="B111" s="18" t="s">
        <v>105</v>
      </c>
      <c r="C111" s="21">
        <v>320</v>
      </c>
      <c r="D111" s="22"/>
      <c r="E111" s="23"/>
      <c r="F111" s="21"/>
      <c r="G111" s="21"/>
      <c r="H111" s="21">
        <f t="shared" si="13"/>
        <v>320</v>
      </c>
      <c r="J111" s="7"/>
    </row>
    <row r="112" spans="1:10" hidden="1" x14ac:dyDescent="0.25">
      <c r="A112" s="20" t="s">
        <v>110</v>
      </c>
      <c r="B112" s="18" t="s">
        <v>43</v>
      </c>
      <c r="C112" s="21">
        <v>50000</v>
      </c>
      <c r="D112" s="22">
        <v>1250</v>
      </c>
      <c r="E112" s="23"/>
      <c r="F112" s="21"/>
      <c r="G112" s="21"/>
      <c r="H112" s="21">
        <f t="shared" si="13"/>
        <v>50000</v>
      </c>
      <c r="J112" s="7"/>
    </row>
    <row r="113" spans="1:10" hidden="1" x14ac:dyDescent="0.25">
      <c r="A113" s="19" t="s">
        <v>123</v>
      </c>
      <c r="B113" s="18" t="s">
        <v>124</v>
      </c>
      <c r="C113" s="10">
        <v>30000</v>
      </c>
      <c r="D113" s="11"/>
      <c r="E113" s="12"/>
      <c r="F113" s="10"/>
      <c r="G113" s="10"/>
      <c r="H113" s="10"/>
      <c r="J113" s="7"/>
    </row>
    <row r="114" spans="1:10" hidden="1" x14ac:dyDescent="0.25">
      <c r="A114" s="20" t="s">
        <v>129</v>
      </c>
      <c r="B114" s="18" t="s">
        <v>130</v>
      </c>
      <c r="C114" s="21">
        <v>30000</v>
      </c>
      <c r="D114" s="22"/>
      <c r="E114" s="23"/>
      <c r="F114" s="21"/>
      <c r="G114" s="21"/>
      <c r="H114" s="21">
        <f>C114+F114-G114</f>
        <v>30000</v>
      </c>
      <c r="J114" s="7"/>
    </row>
    <row r="115" spans="1:10" hidden="1" x14ac:dyDescent="0.25">
      <c r="A115" s="17" t="s">
        <v>131</v>
      </c>
      <c r="B115" s="18" t="s">
        <v>132</v>
      </c>
      <c r="C115" s="10">
        <v>405000</v>
      </c>
      <c r="D115" s="11"/>
      <c r="E115" s="12"/>
      <c r="F115" s="10"/>
      <c r="G115" s="10"/>
      <c r="H115" s="10"/>
      <c r="J115" s="7"/>
    </row>
    <row r="116" spans="1:10" hidden="1" x14ac:dyDescent="0.25">
      <c r="A116" s="19" t="s">
        <v>18</v>
      </c>
      <c r="B116" s="18" t="s">
        <v>19</v>
      </c>
      <c r="C116" s="10">
        <v>405000</v>
      </c>
      <c r="D116" s="11"/>
      <c r="E116" s="12"/>
      <c r="F116" s="10"/>
      <c r="G116" s="10"/>
      <c r="H116" s="10"/>
      <c r="J116" s="7"/>
    </row>
    <row r="117" spans="1:10" hidden="1" x14ac:dyDescent="0.25">
      <c r="A117" s="20" t="s">
        <v>20</v>
      </c>
      <c r="B117" s="18" t="s">
        <v>21</v>
      </c>
      <c r="C117" s="21">
        <v>405000</v>
      </c>
      <c r="D117" s="22"/>
      <c r="E117" s="23"/>
      <c r="F117" s="21"/>
      <c r="G117" s="21"/>
      <c r="H117" s="21">
        <f>C117+F117-G117</f>
        <v>405000</v>
      </c>
      <c r="J117" s="7"/>
    </row>
    <row r="118" spans="1:10" hidden="1" x14ac:dyDescent="0.25">
      <c r="A118" s="17" t="s">
        <v>133</v>
      </c>
      <c r="B118" s="18" t="s">
        <v>134</v>
      </c>
      <c r="C118" s="10">
        <v>300000</v>
      </c>
      <c r="D118" s="11">
        <v>3200</v>
      </c>
      <c r="E118" s="12"/>
      <c r="F118" s="10"/>
      <c r="G118" s="10"/>
      <c r="H118" s="10"/>
      <c r="J118" s="7"/>
    </row>
    <row r="119" spans="1:10" hidden="1" x14ac:dyDescent="0.25">
      <c r="A119" s="19" t="s">
        <v>18</v>
      </c>
      <c r="B119" s="18" t="s">
        <v>19</v>
      </c>
      <c r="C119" s="10">
        <v>15000</v>
      </c>
      <c r="D119" s="11"/>
      <c r="E119" s="12"/>
      <c r="F119" s="10"/>
      <c r="G119" s="10"/>
      <c r="H119" s="10"/>
      <c r="J119" s="7"/>
    </row>
    <row r="120" spans="1:10" hidden="1" x14ac:dyDescent="0.25">
      <c r="A120" s="20" t="s">
        <v>20</v>
      </c>
      <c r="B120" s="18" t="s">
        <v>21</v>
      </c>
      <c r="C120" s="21">
        <v>15000</v>
      </c>
      <c r="D120" s="22"/>
      <c r="E120" s="23"/>
      <c r="F120" s="21"/>
      <c r="G120" s="21"/>
      <c r="H120" s="21">
        <f>C120+F120-G120</f>
        <v>15000</v>
      </c>
      <c r="J120" s="7"/>
    </row>
    <row r="121" spans="1:10" hidden="1" x14ac:dyDescent="0.25">
      <c r="A121" s="19" t="s">
        <v>99</v>
      </c>
      <c r="B121" s="18" t="s">
        <v>100</v>
      </c>
      <c r="C121" s="10">
        <v>265000</v>
      </c>
      <c r="D121" s="11"/>
      <c r="E121" s="12"/>
      <c r="F121" s="10"/>
      <c r="G121" s="10"/>
      <c r="H121" s="10"/>
      <c r="J121" s="7"/>
    </row>
    <row r="122" spans="1:10" hidden="1" x14ac:dyDescent="0.25">
      <c r="A122" s="20" t="s">
        <v>101</v>
      </c>
      <c r="B122" s="18" t="s">
        <v>100</v>
      </c>
      <c r="C122" s="21">
        <v>265000</v>
      </c>
      <c r="D122" s="22"/>
      <c r="E122" s="23"/>
      <c r="F122" s="21"/>
      <c r="G122" s="21"/>
      <c r="H122" s="21">
        <f>C122+F122-G122</f>
        <v>265000</v>
      </c>
      <c r="J122" s="7"/>
    </row>
    <row r="123" spans="1:10" hidden="1" x14ac:dyDescent="0.25">
      <c r="A123" s="19" t="s">
        <v>42</v>
      </c>
      <c r="B123" s="18" t="s">
        <v>43</v>
      </c>
      <c r="C123" s="10">
        <v>20000</v>
      </c>
      <c r="D123" s="11">
        <v>3200</v>
      </c>
      <c r="E123" s="12"/>
      <c r="F123" s="10"/>
      <c r="G123" s="10"/>
      <c r="H123" s="10"/>
      <c r="J123" s="7"/>
    </row>
    <row r="124" spans="1:10" hidden="1" x14ac:dyDescent="0.25">
      <c r="A124" s="20" t="s">
        <v>104</v>
      </c>
      <c r="B124" s="18" t="s">
        <v>105</v>
      </c>
      <c r="C124" s="21">
        <v>15000</v>
      </c>
      <c r="D124" s="22"/>
      <c r="E124" s="23"/>
      <c r="F124" s="21"/>
      <c r="G124" s="21"/>
      <c r="H124" s="21">
        <f t="shared" ref="H124:H125" si="14">C124+F124-G124</f>
        <v>15000</v>
      </c>
      <c r="J124" s="7"/>
    </row>
    <row r="125" spans="1:10" hidden="1" x14ac:dyDescent="0.25">
      <c r="A125" s="20" t="s">
        <v>110</v>
      </c>
      <c r="B125" s="18" t="s">
        <v>43</v>
      </c>
      <c r="C125" s="21">
        <v>5000</v>
      </c>
      <c r="D125" s="22">
        <v>3200</v>
      </c>
      <c r="E125" s="23"/>
      <c r="F125" s="21"/>
      <c r="G125" s="21"/>
      <c r="H125" s="21">
        <f t="shared" si="14"/>
        <v>5000</v>
      </c>
      <c r="J125" s="7"/>
    </row>
    <row r="126" spans="1:10" hidden="1" x14ac:dyDescent="0.25">
      <c r="A126" s="15" t="s">
        <v>135</v>
      </c>
      <c r="B126" s="16" t="s">
        <v>136</v>
      </c>
      <c r="C126" s="10">
        <v>13500000</v>
      </c>
      <c r="D126" s="11">
        <v>10119369.59</v>
      </c>
      <c r="E126" s="12"/>
      <c r="F126" s="10"/>
      <c r="G126" s="10"/>
      <c r="H126" s="10"/>
      <c r="J126" s="7"/>
    </row>
    <row r="127" spans="1:10" hidden="1" x14ac:dyDescent="0.25">
      <c r="A127" s="17" t="s">
        <v>16</v>
      </c>
      <c r="B127" s="18" t="s">
        <v>17</v>
      </c>
      <c r="C127" s="10">
        <v>13500000</v>
      </c>
      <c r="D127" s="11">
        <v>10119369.59</v>
      </c>
      <c r="E127" s="12"/>
      <c r="F127" s="10"/>
      <c r="G127" s="10"/>
      <c r="H127" s="10"/>
      <c r="J127" s="7"/>
    </row>
    <row r="128" spans="1:10" hidden="1" x14ac:dyDescent="0.25">
      <c r="A128" s="19" t="s">
        <v>24</v>
      </c>
      <c r="B128" s="18" t="s">
        <v>25</v>
      </c>
      <c r="C128" s="10">
        <v>500000</v>
      </c>
      <c r="D128" s="11">
        <v>499408.65</v>
      </c>
      <c r="E128" s="12"/>
      <c r="F128" s="10"/>
      <c r="G128" s="10"/>
      <c r="H128" s="10"/>
      <c r="J128" s="7"/>
    </row>
    <row r="129" spans="1:10" hidden="1" x14ac:dyDescent="0.25">
      <c r="A129" s="20" t="s">
        <v>26</v>
      </c>
      <c r="B129" s="18" t="s">
        <v>27</v>
      </c>
      <c r="C129" s="21">
        <v>500000</v>
      </c>
      <c r="D129" s="22">
        <v>499408.65</v>
      </c>
      <c r="E129" s="23"/>
      <c r="F129" s="21"/>
      <c r="G129" s="21"/>
      <c r="H129" s="21">
        <f>C129+F129-G129</f>
        <v>500000</v>
      </c>
      <c r="J129" s="7"/>
    </row>
    <row r="130" spans="1:10" hidden="1" x14ac:dyDescent="0.25">
      <c r="A130" s="19" t="s">
        <v>42</v>
      </c>
      <c r="B130" s="18" t="s">
        <v>43</v>
      </c>
      <c r="C130" s="10">
        <v>5600000</v>
      </c>
      <c r="D130" s="11">
        <v>5288524.1900000004</v>
      </c>
      <c r="E130" s="12"/>
      <c r="F130" s="10"/>
      <c r="G130" s="10"/>
      <c r="H130" s="10"/>
      <c r="J130" s="7"/>
    </row>
    <row r="131" spans="1:10" hidden="1" x14ac:dyDescent="0.25">
      <c r="A131" s="20" t="s">
        <v>44</v>
      </c>
      <c r="B131" s="18" t="s">
        <v>45</v>
      </c>
      <c r="C131" s="21">
        <v>5600000</v>
      </c>
      <c r="D131" s="22">
        <v>5288524.1900000004</v>
      </c>
      <c r="E131" s="23"/>
      <c r="F131" s="21"/>
      <c r="G131" s="21"/>
      <c r="H131" s="21">
        <f>C131+F131-G131</f>
        <v>5600000</v>
      </c>
      <c r="J131" s="7"/>
    </row>
    <row r="132" spans="1:10" hidden="1" x14ac:dyDescent="0.25">
      <c r="A132" s="19" t="s">
        <v>48</v>
      </c>
      <c r="B132" s="18" t="s">
        <v>49</v>
      </c>
      <c r="C132" s="10">
        <v>7000000</v>
      </c>
      <c r="D132" s="11">
        <v>4026039.11</v>
      </c>
      <c r="E132" s="12"/>
      <c r="F132" s="10"/>
      <c r="G132" s="10"/>
      <c r="H132" s="10"/>
      <c r="J132" s="7"/>
    </row>
    <row r="133" spans="1:10" hidden="1" x14ac:dyDescent="0.25">
      <c r="A133" s="20" t="s">
        <v>50</v>
      </c>
      <c r="B133" s="18" t="s">
        <v>51</v>
      </c>
      <c r="C133" s="21">
        <v>7000000</v>
      </c>
      <c r="D133" s="22">
        <v>4026039.11</v>
      </c>
      <c r="E133" s="23"/>
      <c r="F133" s="21"/>
      <c r="G133" s="21"/>
      <c r="H133" s="21">
        <f>C133+F133-G133</f>
        <v>7000000</v>
      </c>
      <c r="J133" s="7"/>
    </row>
    <row r="134" spans="1:10" hidden="1" x14ac:dyDescent="0.25">
      <c r="A134" s="19" t="s">
        <v>137</v>
      </c>
      <c r="B134" s="18" t="s">
        <v>138</v>
      </c>
      <c r="C134" s="10">
        <v>400000</v>
      </c>
      <c r="D134" s="11">
        <v>305397.64</v>
      </c>
      <c r="E134" s="12"/>
      <c r="F134" s="10"/>
      <c r="G134" s="10"/>
      <c r="H134" s="10"/>
      <c r="J134" s="7"/>
    </row>
    <row r="135" spans="1:10" hidden="1" x14ac:dyDescent="0.25">
      <c r="A135" s="20" t="s">
        <v>139</v>
      </c>
      <c r="B135" s="18" t="s">
        <v>140</v>
      </c>
      <c r="C135" s="21">
        <v>400000</v>
      </c>
      <c r="D135" s="22">
        <v>305397.64</v>
      </c>
      <c r="E135" s="23"/>
      <c r="F135" s="21"/>
      <c r="G135" s="21"/>
      <c r="H135" s="21">
        <f>C135+F135-G135</f>
        <v>400000</v>
      </c>
      <c r="J135" s="7"/>
    </row>
    <row r="136" spans="1:10" hidden="1" x14ac:dyDescent="0.25">
      <c r="A136" s="15" t="s">
        <v>141</v>
      </c>
      <c r="B136" s="16" t="s">
        <v>142</v>
      </c>
      <c r="C136" s="10">
        <v>320000</v>
      </c>
      <c r="D136" s="11">
        <v>35448.69</v>
      </c>
      <c r="E136" s="12"/>
      <c r="F136" s="10"/>
      <c r="G136" s="10"/>
      <c r="H136" s="10"/>
      <c r="J136" s="7"/>
    </row>
    <row r="137" spans="1:10" hidden="1" x14ac:dyDescent="0.25">
      <c r="A137" s="17" t="s">
        <v>16</v>
      </c>
      <c r="B137" s="18" t="s">
        <v>17</v>
      </c>
      <c r="C137" s="10">
        <v>320000</v>
      </c>
      <c r="D137" s="11">
        <v>35448.69</v>
      </c>
      <c r="E137" s="12"/>
      <c r="F137" s="10"/>
      <c r="G137" s="10"/>
      <c r="H137" s="10"/>
      <c r="J137" s="7"/>
    </row>
    <row r="138" spans="1:10" hidden="1" x14ac:dyDescent="0.25">
      <c r="A138" s="19" t="s">
        <v>18</v>
      </c>
      <c r="B138" s="18" t="s">
        <v>19</v>
      </c>
      <c r="C138" s="10">
        <v>15000</v>
      </c>
      <c r="D138" s="11"/>
      <c r="E138" s="12"/>
      <c r="F138" s="10"/>
      <c r="G138" s="10"/>
      <c r="H138" s="10"/>
      <c r="J138" s="7"/>
    </row>
    <row r="139" spans="1:10" hidden="1" x14ac:dyDescent="0.25">
      <c r="A139" s="20" t="s">
        <v>20</v>
      </c>
      <c r="B139" s="18" t="s">
        <v>21</v>
      </c>
      <c r="C139" s="21">
        <v>15000</v>
      </c>
      <c r="D139" s="22"/>
      <c r="E139" s="23"/>
      <c r="F139" s="21"/>
      <c r="G139" s="21"/>
      <c r="H139" s="21">
        <f>C139+F139-G139</f>
        <v>15000</v>
      </c>
      <c r="J139" s="7"/>
    </row>
    <row r="140" spans="1:10" hidden="1" x14ac:dyDescent="0.25">
      <c r="A140" s="19" t="s">
        <v>24</v>
      </c>
      <c r="B140" s="18" t="s">
        <v>25</v>
      </c>
      <c r="C140" s="10">
        <v>100000</v>
      </c>
      <c r="D140" s="11"/>
      <c r="E140" s="12"/>
      <c r="F140" s="10"/>
      <c r="G140" s="10"/>
      <c r="H140" s="10"/>
      <c r="J140" s="7"/>
    </row>
    <row r="141" spans="1:10" hidden="1" x14ac:dyDescent="0.25">
      <c r="A141" s="20" t="s">
        <v>26</v>
      </c>
      <c r="B141" s="18" t="s">
        <v>27</v>
      </c>
      <c r="C141" s="21">
        <v>100000</v>
      </c>
      <c r="D141" s="22"/>
      <c r="E141" s="23"/>
      <c r="F141" s="21"/>
      <c r="G141" s="21"/>
      <c r="H141" s="21">
        <f>C141+F141-G141</f>
        <v>100000</v>
      </c>
      <c r="J141" s="7"/>
    </row>
    <row r="142" spans="1:10" hidden="1" x14ac:dyDescent="0.25">
      <c r="A142" s="19" t="s">
        <v>42</v>
      </c>
      <c r="B142" s="18" t="s">
        <v>43</v>
      </c>
      <c r="C142" s="10">
        <v>5000</v>
      </c>
      <c r="D142" s="11"/>
      <c r="E142" s="12"/>
      <c r="F142" s="10"/>
      <c r="G142" s="10"/>
      <c r="H142" s="10"/>
      <c r="J142" s="7"/>
    </row>
    <row r="143" spans="1:10" hidden="1" x14ac:dyDescent="0.25">
      <c r="A143" s="20" t="s">
        <v>110</v>
      </c>
      <c r="B143" s="18" t="s">
        <v>43</v>
      </c>
      <c r="C143" s="21">
        <v>5000</v>
      </c>
      <c r="D143" s="22"/>
      <c r="E143" s="23"/>
      <c r="F143" s="21"/>
      <c r="G143" s="21"/>
      <c r="H143" s="21">
        <f>C143+F143-G143</f>
        <v>5000</v>
      </c>
      <c r="J143" s="7"/>
    </row>
    <row r="144" spans="1:10" hidden="1" x14ac:dyDescent="0.25">
      <c r="A144" s="19" t="s">
        <v>48</v>
      </c>
      <c r="B144" s="18" t="s">
        <v>49</v>
      </c>
      <c r="C144" s="10">
        <v>200000</v>
      </c>
      <c r="D144" s="11">
        <v>35448.69</v>
      </c>
      <c r="E144" s="12"/>
      <c r="F144" s="10"/>
      <c r="G144" s="10"/>
      <c r="H144" s="10"/>
      <c r="J144" s="7"/>
    </row>
    <row r="145" spans="1:10" hidden="1" x14ac:dyDescent="0.25">
      <c r="A145" s="20" t="s">
        <v>50</v>
      </c>
      <c r="B145" s="18" t="s">
        <v>51</v>
      </c>
      <c r="C145" s="21">
        <v>200000</v>
      </c>
      <c r="D145" s="22">
        <v>35448.69</v>
      </c>
      <c r="E145" s="23"/>
      <c r="F145" s="21"/>
      <c r="G145" s="21"/>
      <c r="H145" s="21">
        <f>C145+F145-G145</f>
        <v>200000</v>
      </c>
      <c r="J145" s="7"/>
    </row>
    <row r="146" spans="1:10" hidden="1" x14ac:dyDescent="0.25">
      <c r="A146" s="15" t="s">
        <v>143</v>
      </c>
      <c r="B146" s="16" t="s">
        <v>144</v>
      </c>
      <c r="C146" s="10">
        <v>830000</v>
      </c>
      <c r="D146" s="11">
        <v>129446.25</v>
      </c>
      <c r="E146" s="12"/>
      <c r="F146" s="10"/>
      <c r="G146" s="10"/>
      <c r="H146" s="10"/>
      <c r="J146" s="7"/>
    </row>
    <row r="147" spans="1:10" hidden="1" x14ac:dyDescent="0.25">
      <c r="A147" s="17" t="s">
        <v>16</v>
      </c>
      <c r="B147" s="18" t="s">
        <v>17</v>
      </c>
      <c r="C147" s="10">
        <v>830000</v>
      </c>
      <c r="D147" s="11">
        <v>129446.25</v>
      </c>
      <c r="E147" s="12"/>
      <c r="F147" s="10"/>
      <c r="G147" s="10"/>
      <c r="H147" s="10"/>
      <c r="J147" s="7"/>
    </row>
    <row r="148" spans="1:10" hidden="1" x14ac:dyDescent="0.25">
      <c r="A148" s="19" t="s">
        <v>30</v>
      </c>
      <c r="B148" s="18" t="s">
        <v>31</v>
      </c>
      <c r="C148" s="10">
        <v>660000</v>
      </c>
      <c r="D148" s="11">
        <v>129446.25</v>
      </c>
      <c r="E148" s="12"/>
      <c r="F148" s="10"/>
      <c r="G148" s="10"/>
      <c r="H148" s="10"/>
      <c r="J148" s="7"/>
    </row>
    <row r="149" spans="1:10" hidden="1" x14ac:dyDescent="0.25">
      <c r="A149" s="20" t="s">
        <v>32</v>
      </c>
      <c r="B149" s="18" t="s">
        <v>33</v>
      </c>
      <c r="C149" s="21">
        <v>60000</v>
      </c>
      <c r="D149" s="22"/>
      <c r="E149" s="23"/>
      <c r="F149" s="21"/>
      <c r="G149" s="21"/>
      <c r="H149" s="21">
        <f t="shared" ref="H149:H150" si="15">C149+F149-G149</f>
        <v>60000</v>
      </c>
      <c r="J149" s="7"/>
    </row>
    <row r="150" spans="1:10" hidden="1" x14ac:dyDescent="0.25">
      <c r="A150" s="20" t="s">
        <v>34</v>
      </c>
      <c r="B150" s="18" t="s">
        <v>35</v>
      </c>
      <c r="C150" s="21">
        <v>600000</v>
      </c>
      <c r="D150" s="22">
        <v>129446.25</v>
      </c>
      <c r="E150" s="23"/>
      <c r="F150" s="21"/>
      <c r="G150" s="21"/>
      <c r="H150" s="21">
        <f t="shared" si="15"/>
        <v>600000</v>
      </c>
      <c r="J150" s="7"/>
    </row>
    <row r="151" spans="1:10" hidden="1" x14ac:dyDescent="0.25">
      <c r="A151" s="19" t="s">
        <v>24</v>
      </c>
      <c r="B151" s="18" t="s">
        <v>25</v>
      </c>
      <c r="C151" s="10">
        <v>170000</v>
      </c>
      <c r="D151" s="11"/>
      <c r="E151" s="12"/>
      <c r="F151" s="10"/>
      <c r="G151" s="10"/>
      <c r="H151" s="10"/>
      <c r="J151" s="7"/>
    </row>
    <row r="152" spans="1:10" hidden="1" x14ac:dyDescent="0.25">
      <c r="A152" s="20" t="s">
        <v>36</v>
      </c>
      <c r="B152" s="18" t="s">
        <v>37</v>
      </c>
      <c r="C152" s="21">
        <v>170000</v>
      </c>
      <c r="D152" s="22"/>
      <c r="E152" s="23"/>
      <c r="F152" s="21"/>
      <c r="G152" s="21"/>
      <c r="H152" s="21">
        <f>C152+F152-G152</f>
        <v>170000</v>
      </c>
      <c r="J152" s="7"/>
    </row>
    <row r="153" spans="1:10" hidden="1" x14ac:dyDescent="0.25">
      <c r="A153" s="15" t="s">
        <v>145</v>
      </c>
      <c r="B153" s="16" t="s">
        <v>146</v>
      </c>
      <c r="C153" s="10">
        <v>4790000</v>
      </c>
      <c r="D153" s="11">
        <v>593248.18999999994</v>
      </c>
      <c r="E153" s="12"/>
      <c r="F153" s="10"/>
      <c r="G153" s="10"/>
      <c r="H153" s="10"/>
      <c r="J153" s="7"/>
    </row>
    <row r="154" spans="1:10" hidden="1" x14ac:dyDescent="0.25">
      <c r="A154" s="17" t="s">
        <v>16</v>
      </c>
      <c r="B154" s="18" t="s">
        <v>17</v>
      </c>
      <c r="C154" s="10">
        <v>4790000</v>
      </c>
      <c r="D154" s="11">
        <v>593248.18999999994</v>
      </c>
      <c r="E154" s="12"/>
      <c r="F154" s="10"/>
      <c r="G154" s="10"/>
      <c r="H154" s="10"/>
      <c r="J154" s="7"/>
    </row>
    <row r="155" spans="1:10" hidden="1" x14ac:dyDescent="0.25">
      <c r="A155" s="19" t="s">
        <v>24</v>
      </c>
      <c r="B155" s="18" t="s">
        <v>25</v>
      </c>
      <c r="C155" s="10">
        <v>2705000</v>
      </c>
      <c r="D155" s="11">
        <v>593248.18999999994</v>
      </c>
      <c r="E155" s="12"/>
      <c r="F155" s="10"/>
      <c r="G155" s="10"/>
      <c r="H155" s="10"/>
      <c r="J155" s="7"/>
    </row>
    <row r="156" spans="1:10" hidden="1" x14ac:dyDescent="0.25">
      <c r="A156" s="20" t="s">
        <v>93</v>
      </c>
      <c r="B156" s="18" t="s">
        <v>94</v>
      </c>
      <c r="C156" s="21">
        <v>5000</v>
      </c>
      <c r="D156" s="22"/>
      <c r="E156" s="23"/>
      <c r="F156" s="21"/>
      <c r="G156" s="21"/>
      <c r="H156" s="21">
        <f t="shared" ref="H156:H157" si="16">C156+F156-G156</f>
        <v>5000</v>
      </c>
      <c r="J156" s="7"/>
    </row>
    <row r="157" spans="1:10" hidden="1" x14ac:dyDescent="0.25">
      <c r="A157" s="20" t="s">
        <v>26</v>
      </c>
      <c r="B157" s="18" t="s">
        <v>27</v>
      </c>
      <c r="C157" s="21">
        <v>2700000</v>
      </c>
      <c r="D157" s="22">
        <v>593248.18999999994</v>
      </c>
      <c r="E157" s="23"/>
      <c r="F157" s="21"/>
      <c r="G157" s="21"/>
      <c r="H157" s="21">
        <f t="shared" si="16"/>
        <v>2700000</v>
      </c>
      <c r="J157" s="7"/>
    </row>
    <row r="158" spans="1:10" hidden="1" x14ac:dyDescent="0.25">
      <c r="A158" s="19" t="s">
        <v>42</v>
      </c>
      <c r="B158" s="18" t="s">
        <v>43</v>
      </c>
      <c r="C158" s="10">
        <v>100000</v>
      </c>
      <c r="D158" s="11"/>
      <c r="E158" s="12"/>
      <c r="F158" s="10"/>
      <c r="G158" s="10"/>
      <c r="H158" s="10"/>
      <c r="J158" s="7"/>
    </row>
    <row r="159" spans="1:10" hidden="1" x14ac:dyDescent="0.25">
      <c r="A159" s="20" t="s">
        <v>44</v>
      </c>
      <c r="B159" s="18" t="s">
        <v>45</v>
      </c>
      <c r="C159" s="21">
        <v>100000</v>
      </c>
      <c r="D159" s="22"/>
      <c r="E159" s="23"/>
      <c r="F159" s="21"/>
      <c r="G159" s="21"/>
      <c r="H159" s="21">
        <f>C159+F159-G159</f>
        <v>100000</v>
      </c>
      <c r="J159" s="7"/>
    </row>
    <row r="160" spans="1:10" hidden="1" x14ac:dyDescent="0.25">
      <c r="A160" s="19" t="s">
        <v>56</v>
      </c>
      <c r="B160" s="18" t="s">
        <v>57</v>
      </c>
      <c r="C160" s="10">
        <v>1985000</v>
      </c>
      <c r="D160" s="11"/>
      <c r="E160" s="12"/>
      <c r="F160" s="10"/>
      <c r="G160" s="10"/>
      <c r="H160" s="10"/>
      <c r="J160" s="7"/>
    </row>
    <row r="161" spans="1:10" hidden="1" x14ac:dyDescent="0.25">
      <c r="A161" s="20" t="s">
        <v>58</v>
      </c>
      <c r="B161" s="18" t="s">
        <v>59</v>
      </c>
      <c r="C161" s="21">
        <v>1985000</v>
      </c>
      <c r="D161" s="22"/>
      <c r="E161" s="23"/>
      <c r="F161" s="21"/>
      <c r="G161" s="21"/>
      <c r="H161" s="21">
        <f>C161+F161-G161</f>
        <v>1985000</v>
      </c>
      <c r="J161" s="7"/>
    </row>
    <row r="162" spans="1:10" hidden="1" x14ac:dyDescent="0.25">
      <c r="A162" s="15" t="s">
        <v>147</v>
      </c>
      <c r="B162" s="16" t="s">
        <v>148</v>
      </c>
      <c r="C162" s="10">
        <v>900000</v>
      </c>
      <c r="D162" s="11">
        <v>138915.13</v>
      </c>
      <c r="E162" s="12"/>
      <c r="F162" s="10"/>
      <c r="G162" s="10"/>
      <c r="H162" s="10"/>
      <c r="J162" s="7"/>
    </row>
    <row r="163" spans="1:10" hidden="1" x14ac:dyDescent="0.25">
      <c r="A163" s="17" t="s">
        <v>16</v>
      </c>
      <c r="B163" s="18" t="s">
        <v>17</v>
      </c>
      <c r="C163" s="10">
        <v>900000</v>
      </c>
      <c r="D163" s="11">
        <v>138915.13</v>
      </c>
      <c r="E163" s="12"/>
      <c r="F163" s="10"/>
      <c r="G163" s="10"/>
      <c r="H163" s="10"/>
      <c r="J163" s="7"/>
    </row>
    <row r="164" spans="1:10" hidden="1" x14ac:dyDescent="0.25">
      <c r="A164" s="19" t="s">
        <v>24</v>
      </c>
      <c r="B164" s="18" t="s">
        <v>25</v>
      </c>
      <c r="C164" s="10">
        <v>900000</v>
      </c>
      <c r="D164" s="11">
        <v>138915.13</v>
      </c>
      <c r="E164" s="12"/>
      <c r="F164" s="10"/>
      <c r="G164" s="10"/>
      <c r="H164" s="10"/>
      <c r="J164" s="7"/>
    </row>
    <row r="165" spans="1:10" hidden="1" x14ac:dyDescent="0.25">
      <c r="A165" s="20" t="s">
        <v>26</v>
      </c>
      <c r="B165" s="18" t="s">
        <v>27</v>
      </c>
      <c r="C165" s="21">
        <v>900000</v>
      </c>
      <c r="D165" s="22">
        <v>138915.13</v>
      </c>
      <c r="E165" s="23"/>
      <c r="F165" s="21"/>
      <c r="G165" s="21"/>
      <c r="H165" s="21">
        <f>C165+F165-G165</f>
        <v>900000</v>
      </c>
      <c r="J165" s="7"/>
    </row>
    <row r="166" spans="1:10" hidden="1" x14ac:dyDescent="0.25">
      <c r="A166" s="15" t="s">
        <v>149</v>
      </c>
      <c r="B166" s="16" t="s">
        <v>150</v>
      </c>
      <c r="C166" s="10">
        <v>75000</v>
      </c>
      <c r="D166" s="11"/>
      <c r="E166" s="12"/>
      <c r="F166" s="10"/>
      <c r="G166" s="10"/>
      <c r="H166" s="10"/>
      <c r="J166" s="7"/>
    </row>
    <row r="167" spans="1:10" hidden="1" x14ac:dyDescent="0.25">
      <c r="A167" s="17" t="s">
        <v>16</v>
      </c>
      <c r="B167" s="18" t="s">
        <v>17</v>
      </c>
      <c r="C167" s="10">
        <v>75000</v>
      </c>
      <c r="D167" s="11"/>
      <c r="E167" s="12"/>
      <c r="F167" s="10"/>
      <c r="G167" s="10"/>
      <c r="H167" s="10"/>
      <c r="J167" s="7"/>
    </row>
    <row r="168" spans="1:10" hidden="1" x14ac:dyDescent="0.25">
      <c r="A168" s="19" t="s">
        <v>18</v>
      </c>
      <c r="B168" s="18" t="s">
        <v>19</v>
      </c>
      <c r="C168" s="10">
        <v>20000</v>
      </c>
      <c r="D168" s="11"/>
      <c r="E168" s="12"/>
      <c r="F168" s="10"/>
      <c r="G168" s="10"/>
      <c r="H168" s="10"/>
      <c r="J168" s="7"/>
    </row>
    <row r="169" spans="1:10" hidden="1" x14ac:dyDescent="0.25">
      <c r="A169" s="20">
        <v>3211</v>
      </c>
      <c r="B169" s="18" t="s">
        <v>21</v>
      </c>
      <c r="C169" s="21">
        <v>20000</v>
      </c>
      <c r="D169" s="22"/>
      <c r="E169" s="23"/>
      <c r="F169" s="21"/>
      <c r="G169" s="21"/>
      <c r="H169" s="21">
        <f>C169+F169-G169</f>
        <v>20000</v>
      </c>
      <c r="J169" s="7"/>
    </row>
    <row r="170" spans="1:10" hidden="1" x14ac:dyDescent="0.25">
      <c r="A170" s="19" t="s">
        <v>30</v>
      </c>
      <c r="B170" s="18" t="s">
        <v>31</v>
      </c>
      <c r="C170" s="10">
        <v>15000</v>
      </c>
      <c r="D170" s="11"/>
      <c r="E170" s="12"/>
      <c r="F170" s="10"/>
      <c r="G170" s="10"/>
      <c r="H170" s="10"/>
      <c r="J170" s="7"/>
    </row>
    <row r="171" spans="1:10" hidden="1" x14ac:dyDescent="0.25">
      <c r="A171" s="20" t="s">
        <v>34</v>
      </c>
      <c r="B171" s="18" t="s">
        <v>35</v>
      </c>
      <c r="C171" s="21">
        <v>15000</v>
      </c>
      <c r="D171" s="22"/>
      <c r="E171" s="23"/>
      <c r="F171" s="21"/>
      <c r="G171" s="21"/>
      <c r="H171" s="21">
        <f>C171+F171-G171</f>
        <v>15000</v>
      </c>
      <c r="J171" s="7"/>
    </row>
    <row r="172" spans="1:10" hidden="1" x14ac:dyDescent="0.25">
      <c r="A172" s="19" t="s">
        <v>24</v>
      </c>
      <c r="B172" s="18" t="s">
        <v>25</v>
      </c>
      <c r="C172" s="10">
        <v>20000</v>
      </c>
      <c r="D172" s="11"/>
      <c r="E172" s="12"/>
      <c r="F172" s="10"/>
      <c r="G172" s="10"/>
      <c r="H172" s="10"/>
      <c r="J172" s="7"/>
    </row>
    <row r="173" spans="1:10" hidden="1" x14ac:dyDescent="0.25">
      <c r="A173" s="20" t="s">
        <v>36</v>
      </c>
      <c r="B173" s="18" t="s">
        <v>37</v>
      </c>
      <c r="C173" s="21">
        <v>10000</v>
      </c>
      <c r="D173" s="22"/>
      <c r="E173" s="23"/>
      <c r="F173" s="21"/>
      <c r="G173" s="21"/>
      <c r="H173" s="21">
        <f t="shared" ref="H173:H174" si="17">C173+F173-G173</f>
        <v>10000</v>
      </c>
      <c r="J173" s="7"/>
    </row>
    <row r="174" spans="1:10" hidden="1" x14ac:dyDescent="0.25">
      <c r="A174" s="20" t="s">
        <v>26</v>
      </c>
      <c r="B174" s="18" t="s">
        <v>27</v>
      </c>
      <c r="C174" s="21">
        <v>10000</v>
      </c>
      <c r="D174" s="22"/>
      <c r="E174" s="23"/>
      <c r="F174" s="21"/>
      <c r="G174" s="21"/>
      <c r="H174" s="21">
        <f t="shared" si="17"/>
        <v>10000</v>
      </c>
      <c r="J174" s="7"/>
    </row>
    <row r="175" spans="1:10" hidden="1" x14ac:dyDescent="0.25">
      <c r="A175" s="19" t="s">
        <v>42</v>
      </c>
      <c r="B175" s="18" t="s">
        <v>43</v>
      </c>
      <c r="C175" s="10">
        <v>20000</v>
      </c>
      <c r="D175" s="11"/>
      <c r="E175" s="12"/>
      <c r="F175" s="10"/>
      <c r="G175" s="10"/>
      <c r="H175" s="10"/>
      <c r="J175" s="7"/>
    </row>
    <row r="176" spans="1:10" hidden="1" x14ac:dyDescent="0.25">
      <c r="A176" s="20" t="s">
        <v>110</v>
      </c>
      <c r="B176" s="18" t="s">
        <v>43</v>
      </c>
      <c r="C176" s="21">
        <v>20000</v>
      </c>
      <c r="D176" s="22"/>
      <c r="E176" s="23"/>
      <c r="F176" s="21"/>
      <c r="G176" s="21"/>
      <c r="H176" s="21">
        <f>C176+F176-G176</f>
        <v>20000</v>
      </c>
      <c r="J176" s="7"/>
    </row>
    <row r="177" spans="1:10" hidden="1" x14ac:dyDescent="0.25">
      <c r="A177" s="15" t="s">
        <v>151</v>
      </c>
      <c r="B177" s="16" t="s">
        <v>152</v>
      </c>
      <c r="C177" s="10">
        <v>1215000</v>
      </c>
      <c r="D177" s="11">
        <v>558031.41</v>
      </c>
      <c r="E177" s="12"/>
      <c r="F177" s="10"/>
      <c r="G177" s="10"/>
      <c r="H177" s="10"/>
      <c r="J177" s="7"/>
    </row>
    <row r="178" spans="1:10" hidden="1" x14ac:dyDescent="0.25">
      <c r="A178" s="17" t="s">
        <v>16</v>
      </c>
      <c r="B178" s="18" t="s">
        <v>17</v>
      </c>
      <c r="C178" s="10">
        <v>1215000</v>
      </c>
      <c r="D178" s="11">
        <v>558031.41</v>
      </c>
      <c r="E178" s="12"/>
      <c r="F178" s="10"/>
      <c r="G178" s="10"/>
      <c r="H178" s="10"/>
      <c r="J178" s="7"/>
    </row>
    <row r="179" spans="1:10" hidden="1" x14ac:dyDescent="0.25">
      <c r="A179" s="19" t="s">
        <v>18</v>
      </c>
      <c r="B179" s="18" t="s">
        <v>19</v>
      </c>
      <c r="C179" s="10">
        <v>120000</v>
      </c>
      <c r="D179" s="11">
        <v>10301</v>
      </c>
      <c r="E179" s="12"/>
      <c r="F179" s="10"/>
      <c r="G179" s="10"/>
      <c r="H179" s="10"/>
      <c r="J179" s="7"/>
    </row>
    <row r="180" spans="1:10" hidden="1" x14ac:dyDescent="0.25">
      <c r="A180" s="20" t="s">
        <v>20</v>
      </c>
      <c r="B180" s="18" t="s">
        <v>21</v>
      </c>
      <c r="C180" s="21">
        <v>100000</v>
      </c>
      <c r="D180" s="22">
        <v>10301</v>
      </c>
      <c r="E180" s="23"/>
      <c r="F180" s="21"/>
      <c r="G180" s="21"/>
      <c r="H180" s="21">
        <f t="shared" ref="H180:H181" si="18">C180+F180-G180</f>
        <v>100000</v>
      </c>
      <c r="J180" s="7"/>
    </row>
    <row r="181" spans="1:10" hidden="1" x14ac:dyDescent="0.25">
      <c r="A181" s="20" t="s">
        <v>22</v>
      </c>
      <c r="B181" s="18" t="s">
        <v>23</v>
      </c>
      <c r="C181" s="21">
        <v>20000</v>
      </c>
      <c r="D181" s="22"/>
      <c r="E181" s="23"/>
      <c r="F181" s="21"/>
      <c r="G181" s="21"/>
      <c r="H181" s="21">
        <f t="shared" si="18"/>
        <v>20000</v>
      </c>
      <c r="J181" s="7"/>
    </row>
    <row r="182" spans="1:10" hidden="1" x14ac:dyDescent="0.25">
      <c r="A182" s="19" t="s">
        <v>30</v>
      </c>
      <c r="B182" s="18" t="s">
        <v>31</v>
      </c>
      <c r="C182" s="10">
        <v>485000</v>
      </c>
      <c r="D182" s="11">
        <v>166856.32000000001</v>
      </c>
      <c r="E182" s="12"/>
      <c r="F182" s="10"/>
      <c r="G182" s="10"/>
      <c r="H182" s="10"/>
      <c r="J182" s="7"/>
    </row>
    <row r="183" spans="1:10" hidden="1" x14ac:dyDescent="0.25">
      <c r="A183" s="20" t="s">
        <v>32</v>
      </c>
      <c r="B183" s="18" t="s">
        <v>33</v>
      </c>
      <c r="C183" s="21">
        <v>170000</v>
      </c>
      <c r="D183" s="22">
        <v>30335.65</v>
      </c>
      <c r="E183" s="23"/>
      <c r="F183" s="21"/>
      <c r="G183" s="21"/>
      <c r="H183" s="21">
        <f t="shared" ref="H183:H185" si="19">C183+F183-G183</f>
        <v>170000</v>
      </c>
      <c r="J183" s="7"/>
    </row>
    <row r="184" spans="1:10" hidden="1" x14ac:dyDescent="0.25">
      <c r="A184" s="20" t="s">
        <v>83</v>
      </c>
      <c r="B184" s="18" t="s">
        <v>84</v>
      </c>
      <c r="C184" s="21">
        <v>270000</v>
      </c>
      <c r="D184" s="22">
        <v>135966.34</v>
      </c>
      <c r="E184" s="23"/>
      <c r="F184" s="21"/>
      <c r="G184" s="21"/>
      <c r="H184" s="21">
        <f t="shared" si="19"/>
        <v>270000</v>
      </c>
      <c r="J184" s="7"/>
    </row>
    <row r="185" spans="1:10" hidden="1" x14ac:dyDescent="0.25">
      <c r="A185" s="20" t="s">
        <v>87</v>
      </c>
      <c r="B185" s="18" t="s">
        <v>88</v>
      </c>
      <c r="C185" s="21">
        <v>45000</v>
      </c>
      <c r="D185" s="22">
        <v>554.33000000000004</v>
      </c>
      <c r="E185" s="23"/>
      <c r="F185" s="21"/>
      <c r="G185" s="21"/>
      <c r="H185" s="21">
        <f t="shared" si="19"/>
        <v>45000</v>
      </c>
      <c r="J185" s="7"/>
    </row>
    <row r="186" spans="1:10" hidden="1" x14ac:dyDescent="0.25">
      <c r="A186" s="19" t="s">
        <v>24</v>
      </c>
      <c r="B186" s="18" t="s">
        <v>25</v>
      </c>
      <c r="C186" s="10">
        <v>600000</v>
      </c>
      <c r="D186" s="11">
        <v>379874.09</v>
      </c>
      <c r="E186" s="12"/>
      <c r="F186" s="10"/>
      <c r="G186" s="10"/>
      <c r="H186" s="10"/>
      <c r="J186" s="7"/>
    </row>
    <row r="187" spans="1:10" hidden="1" x14ac:dyDescent="0.25">
      <c r="A187" s="20" t="s">
        <v>89</v>
      </c>
      <c r="B187" s="18" t="s">
        <v>90</v>
      </c>
      <c r="C187" s="21">
        <v>100000</v>
      </c>
      <c r="D187" s="22">
        <v>20463.13</v>
      </c>
      <c r="E187" s="23"/>
      <c r="F187" s="21"/>
      <c r="G187" s="21"/>
      <c r="H187" s="21">
        <f t="shared" ref="H187:H191" si="20">C187+F187-G187</f>
        <v>100000</v>
      </c>
      <c r="J187" s="7"/>
    </row>
    <row r="188" spans="1:10" hidden="1" x14ac:dyDescent="0.25">
      <c r="A188" s="20" t="s">
        <v>91</v>
      </c>
      <c r="B188" s="18" t="s">
        <v>92</v>
      </c>
      <c r="C188" s="21">
        <v>90000</v>
      </c>
      <c r="D188" s="22">
        <v>21136.06</v>
      </c>
      <c r="E188" s="23"/>
      <c r="F188" s="21"/>
      <c r="G188" s="21"/>
      <c r="H188" s="21">
        <f t="shared" si="20"/>
        <v>90000</v>
      </c>
      <c r="J188" s="7"/>
    </row>
    <row r="189" spans="1:10" hidden="1" x14ac:dyDescent="0.25">
      <c r="A189" s="20" t="s">
        <v>93</v>
      </c>
      <c r="B189" s="18" t="s">
        <v>94</v>
      </c>
      <c r="C189" s="21">
        <v>10000</v>
      </c>
      <c r="D189" s="22"/>
      <c r="E189" s="23"/>
      <c r="F189" s="21"/>
      <c r="G189" s="21"/>
      <c r="H189" s="21">
        <f t="shared" si="20"/>
        <v>10000</v>
      </c>
      <c r="J189" s="7"/>
    </row>
    <row r="190" spans="1:10" hidden="1" x14ac:dyDescent="0.25">
      <c r="A190" s="20" t="s">
        <v>97</v>
      </c>
      <c r="B190" s="18" t="s">
        <v>98</v>
      </c>
      <c r="C190" s="21">
        <v>150000</v>
      </c>
      <c r="D190" s="22">
        <v>130965.23</v>
      </c>
      <c r="E190" s="23"/>
      <c r="F190" s="21"/>
      <c r="G190" s="21"/>
      <c r="H190" s="21">
        <f t="shared" si="20"/>
        <v>150000</v>
      </c>
      <c r="J190" s="7"/>
    </row>
    <row r="191" spans="1:10" hidden="1" x14ac:dyDescent="0.25">
      <c r="A191" s="20" t="s">
        <v>38</v>
      </c>
      <c r="B191" s="18" t="s">
        <v>39</v>
      </c>
      <c r="C191" s="21">
        <v>250000</v>
      </c>
      <c r="D191" s="22">
        <v>207309.67</v>
      </c>
      <c r="E191" s="23"/>
      <c r="F191" s="21"/>
      <c r="G191" s="21"/>
      <c r="H191" s="21">
        <f t="shared" si="20"/>
        <v>250000</v>
      </c>
      <c r="J191" s="7"/>
    </row>
    <row r="192" spans="1:10" hidden="1" x14ac:dyDescent="0.25">
      <c r="A192" s="19" t="s">
        <v>42</v>
      </c>
      <c r="B192" s="18" t="s">
        <v>43</v>
      </c>
      <c r="C192" s="10">
        <v>5000</v>
      </c>
      <c r="D192" s="11">
        <v>1000</v>
      </c>
      <c r="E192" s="12"/>
      <c r="F192" s="10"/>
      <c r="G192" s="10"/>
      <c r="H192" s="10"/>
      <c r="J192" s="7"/>
    </row>
    <row r="193" spans="1:10" hidden="1" x14ac:dyDescent="0.25">
      <c r="A193" s="20" t="s">
        <v>110</v>
      </c>
      <c r="B193" s="18" t="s">
        <v>43</v>
      </c>
      <c r="C193" s="21">
        <v>5000</v>
      </c>
      <c r="D193" s="22">
        <v>1000</v>
      </c>
      <c r="E193" s="23"/>
      <c r="F193" s="21"/>
      <c r="G193" s="21"/>
      <c r="H193" s="21">
        <f>C193+F193-G193</f>
        <v>5000</v>
      </c>
      <c r="J193" s="7"/>
    </row>
    <row r="194" spans="1:10" hidden="1" x14ac:dyDescent="0.25">
      <c r="A194" s="19" t="s">
        <v>48</v>
      </c>
      <c r="B194" s="18" t="s">
        <v>49</v>
      </c>
      <c r="C194" s="10">
        <v>5000</v>
      </c>
      <c r="D194" s="11"/>
      <c r="E194" s="12"/>
      <c r="F194" s="10"/>
      <c r="G194" s="10"/>
      <c r="H194" s="10"/>
      <c r="J194" s="7"/>
    </row>
    <row r="195" spans="1:10" hidden="1" x14ac:dyDescent="0.25">
      <c r="A195" s="20" t="s">
        <v>50</v>
      </c>
      <c r="B195" s="18" t="s">
        <v>51</v>
      </c>
      <c r="C195" s="21">
        <v>5000</v>
      </c>
      <c r="D195" s="22"/>
      <c r="E195" s="23"/>
      <c r="F195" s="21"/>
      <c r="G195" s="21"/>
      <c r="H195" s="21">
        <f>C195+F195-G195</f>
        <v>5000</v>
      </c>
      <c r="J195" s="7"/>
    </row>
    <row r="196" spans="1:10" hidden="1" x14ac:dyDescent="0.25">
      <c r="A196" s="15" t="s">
        <v>153</v>
      </c>
      <c r="B196" s="16" t="s">
        <v>154</v>
      </c>
      <c r="C196" s="10">
        <v>6615026</v>
      </c>
      <c r="D196" s="11">
        <v>1313772.5</v>
      </c>
      <c r="E196" s="12"/>
      <c r="F196" s="10"/>
      <c r="G196" s="10"/>
      <c r="H196" s="10"/>
      <c r="J196" s="7"/>
    </row>
    <row r="197" spans="1:10" hidden="1" x14ac:dyDescent="0.25">
      <c r="A197" s="17" t="s">
        <v>16</v>
      </c>
      <c r="B197" s="18" t="s">
        <v>17</v>
      </c>
      <c r="C197" s="10">
        <v>6615026</v>
      </c>
      <c r="D197" s="11">
        <v>1313772.5</v>
      </c>
      <c r="E197" s="12"/>
      <c r="F197" s="10"/>
      <c r="G197" s="10"/>
      <c r="H197" s="10"/>
      <c r="J197" s="7"/>
    </row>
    <row r="198" spans="1:10" hidden="1" x14ac:dyDescent="0.25">
      <c r="A198" s="19" t="s">
        <v>24</v>
      </c>
      <c r="B198" s="18" t="s">
        <v>25</v>
      </c>
      <c r="C198" s="10">
        <v>6615026</v>
      </c>
      <c r="D198" s="11">
        <v>1313772.5</v>
      </c>
      <c r="E198" s="12"/>
      <c r="F198" s="10"/>
      <c r="G198" s="10"/>
      <c r="H198" s="10"/>
      <c r="J198" s="7"/>
    </row>
    <row r="199" spans="1:10" hidden="1" x14ac:dyDescent="0.25">
      <c r="A199" s="20" t="s">
        <v>155</v>
      </c>
      <c r="B199" s="18" t="s">
        <v>156</v>
      </c>
      <c r="C199" s="21">
        <v>6615026</v>
      </c>
      <c r="D199" s="22">
        <v>1313772.5</v>
      </c>
      <c r="E199" s="23"/>
      <c r="F199" s="21"/>
      <c r="G199" s="21"/>
      <c r="H199" s="21">
        <f>C199+F199-G199</f>
        <v>6615026</v>
      </c>
      <c r="J199" s="7"/>
    </row>
    <row r="200" spans="1:10" hidden="1" x14ac:dyDescent="0.25">
      <c r="A200" s="15" t="s">
        <v>157</v>
      </c>
      <c r="B200" s="16" t="s">
        <v>158</v>
      </c>
      <c r="C200" s="10">
        <v>16500000</v>
      </c>
      <c r="D200" s="11">
        <v>4050000</v>
      </c>
      <c r="E200" s="12"/>
      <c r="F200" s="10"/>
      <c r="G200" s="10"/>
      <c r="H200" s="10"/>
      <c r="J200" s="7"/>
    </row>
    <row r="201" spans="1:10" hidden="1" x14ac:dyDescent="0.25">
      <c r="A201" s="17" t="s">
        <v>16</v>
      </c>
      <c r="B201" s="18" t="s">
        <v>17</v>
      </c>
      <c r="C201" s="10">
        <v>16500000</v>
      </c>
      <c r="D201" s="11">
        <v>4050000</v>
      </c>
      <c r="E201" s="12"/>
      <c r="F201" s="10"/>
      <c r="G201" s="10"/>
      <c r="H201" s="10"/>
      <c r="J201" s="7"/>
    </row>
    <row r="202" spans="1:10" hidden="1" x14ac:dyDescent="0.25">
      <c r="A202" s="19" t="s">
        <v>24</v>
      </c>
      <c r="B202" s="18" t="s">
        <v>25</v>
      </c>
      <c r="C202" s="10">
        <v>16500000</v>
      </c>
      <c r="D202" s="11">
        <v>4050000</v>
      </c>
      <c r="E202" s="12"/>
      <c r="F202" s="10"/>
      <c r="G202" s="10"/>
      <c r="H202" s="10"/>
      <c r="J202" s="7"/>
    </row>
    <row r="203" spans="1:10" hidden="1" x14ac:dyDescent="0.25">
      <c r="A203" s="20" t="s">
        <v>155</v>
      </c>
      <c r="B203" s="18" t="s">
        <v>156</v>
      </c>
      <c r="C203" s="21">
        <v>16500000</v>
      </c>
      <c r="D203" s="22">
        <v>4050000</v>
      </c>
      <c r="E203" s="23"/>
      <c r="F203" s="21"/>
      <c r="G203" s="21"/>
      <c r="H203" s="21">
        <f>C203+F203-G203</f>
        <v>16500000</v>
      </c>
      <c r="J203" s="7"/>
    </row>
    <row r="204" spans="1:10" hidden="1" x14ac:dyDescent="0.25">
      <c r="A204" s="15" t="s">
        <v>159</v>
      </c>
      <c r="B204" s="16" t="s">
        <v>160</v>
      </c>
      <c r="C204" s="10">
        <v>309000000</v>
      </c>
      <c r="D204" s="11">
        <v>154500000</v>
      </c>
      <c r="E204" s="12"/>
      <c r="F204" s="10"/>
      <c r="G204" s="10"/>
      <c r="H204" s="10"/>
      <c r="J204" s="7"/>
    </row>
    <row r="205" spans="1:10" hidden="1" x14ac:dyDescent="0.25">
      <c r="A205" s="17" t="s">
        <v>16</v>
      </c>
      <c r="B205" s="18" t="s">
        <v>17</v>
      </c>
      <c r="C205" s="10">
        <v>309000000</v>
      </c>
      <c r="D205" s="11">
        <v>154500000</v>
      </c>
      <c r="E205" s="12"/>
      <c r="F205" s="10"/>
      <c r="G205" s="10"/>
      <c r="H205" s="10"/>
      <c r="J205" s="7"/>
    </row>
    <row r="206" spans="1:10" hidden="1" x14ac:dyDescent="0.25">
      <c r="A206" s="19" t="s">
        <v>161</v>
      </c>
      <c r="B206" s="18" t="s">
        <v>162</v>
      </c>
      <c r="C206" s="10">
        <v>309000000</v>
      </c>
      <c r="D206" s="11">
        <v>154500000</v>
      </c>
      <c r="E206" s="12"/>
      <c r="F206" s="10"/>
      <c r="G206" s="10"/>
      <c r="H206" s="10"/>
      <c r="J206" s="7"/>
    </row>
    <row r="207" spans="1:10" hidden="1" x14ac:dyDescent="0.25">
      <c r="A207" s="20" t="s">
        <v>163</v>
      </c>
      <c r="B207" s="18" t="s">
        <v>164</v>
      </c>
      <c r="C207" s="21">
        <v>309000000</v>
      </c>
      <c r="D207" s="22">
        <v>154500000</v>
      </c>
      <c r="E207" s="23"/>
      <c r="F207" s="21"/>
      <c r="G207" s="21"/>
      <c r="H207" s="21">
        <f>C207+F207-G207</f>
        <v>309000000</v>
      </c>
      <c r="J207" s="7"/>
    </row>
    <row r="208" spans="1:10" hidden="1" x14ac:dyDescent="0.25">
      <c r="A208" s="15" t="s">
        <v>165</v>
      </c>
      <c r="B208" s="16" t="s">
        <v>166</v>
      </c>
      <c r="C208" s="10">
        <v>2037000</v>
      </c>
      <c r="D208" s="11">
        <v>234550.15</v>
      </c>
      <c r="E208" s="12"/>
      <c r="F208" s="10"/>
      <c r="G208" s="10"/>
      <c r="H208" s="10"/>
      <c r="J208" s="7"/>
    </row>
    <row r="209" spans="1:10" hidden="1" x14ac:dyDescent="0.25">
      <c r="A209" s="17" t="s">
        <v>16</v>
      </c>
      <c r="B209" s="18" t="s">
        <v>17</v>
      </c>
      <c r="C209" s="10">
        <v>2037000</v>
      </c>
      <c r="D209" s="11">
        <v>234550.15</v>
      </c>
      <c r="E209" s="12"/>
      <c r="F209" s="10"/>
      <c r="G209" s="10"/>
      <c r="H209" s="10"/>
      <c r="J209" s="7"/>
    </row>
    <row r="210" spans="1:10" hidden="1" x14ac:dyDescent="0.25">
      <c r="A210" s="19" t="s">
        <v>24</v>
      </c>
      <c r="B210" s="18" t="s">
        <v>25</v>
      </c>
      <c r="C210" s="10">
        <v>1450000</v>
      </c>
      <c r="D210" s="11">
        <v>9375</v>
      </c>
      <c r="E210" s="12"/>
      <c r="F210" s="10"/>
      <c r="G210" s="10"/>
      <c r="H210" s="10"/>
      <c r="J210" s="7"/>
    </row>
    <row r="211" spans="1:10" hidden="1" x14ac:dyDescent="0.25">
      <c r="A211" s="20" t="s">
        <v>26</v>
      </c>
      <c r="B211" s="18" t="s">
        <v>27</v>
      </c>
      <c r="C211" s="21">
        <v>1400000</v>
      </c>
      <c r="D211" s="22"/>
      <c r="E211" s="23"/>
      <c r="F211" s="21"/>
      <c r="G211" s="21"/>
      <c r="H211" s="21">
        <f t="shared" ref="H211:H212" si="21">C211+F211-G211</f>
        <v>1400000</v>
      </c>
      <c r="J211" s="7"/>
    </row>
    <row r="212" spans="1:10" hidden="1" x14ac:dyDescent="0.25">
      <c r="A212" s="20" t="s">
        <v>155</v>
      </c>
      <c r="B212" s="18" t="s">
        <v>156</v>
      </c>
      <c r="C212" s="21">
        <v>50000</v>
      </c>
      <c r="D212" s="22">
        <v>9375</v>
      </c>
      <c r="E212" s="23"/>
      <c r="F212" s="21"/>
      <c r="G212" s="21"/>
      <c r="H212" s="21">
        <f t="shared" si="21"/>
        <v>50000</v>
      </c>
      <c r="J212" s="7"/>
    </row>
    <row r="213" spans="1:10" hidden="1" x14ac:dyDescent="0.25">
      <c r="A213" s="19" t="s">
        <v>42</v>
      </c>
      <c r="B213" s="18" t="s">
        <v>43</v>
      </c>
      <c r="C213" s="10">
        <v>587000</v>
      </c>
      <c r="D213" s="11">
        <v>225175.15</v>
      </c>
      <c r="E213" s="12"/>
      <c r="F213" s="10"/>
      <c r="G213" s="10"/>
      <c r="H213" s="10"/>
      <c r="J213" s="7"/>
    </row>
    <row r="214" spans="1:10" hidden="1" x14ac:dyDescent="0.25">
      <c r="A214" s="20" t="s">
        <v>54</v>
      </c>
      <c r="B214" s="18" t="s">
        <v>55</v>
      </c>
      <c r="C214" s="21">
        <v>587000</v>
      </c>
      <c r="D214" s="22">
        <v>225175.15</v>
      </c>
      <c r="E214" s="23"/>
      <c r="F214" s="21"/>
      <c r="G214" s="21"/>
      <c r="H214" s="21">
        <f>C214+F214-G214</f>
        <v>587000</v>
      </c>
      <c r="J214" s="7"/>
    </row>
    <row r="215" spans="1:10" hidden="1" x14ac:dyDescent="0.25">
      <c r="A215" s="15" t="s">
        <v>167</v>
      </c>
      <c r="B215" s="16" t="s">
        <v>168</v>
      </c>
      <c r="C215" s="10">
        <v>670000</v>
      </c>
      <c r="D215" s="11">
        <v>110840.33</v>
      </c>
      <c r="E215" s="12"/>
      <c r="F215" s="10"/>
      <c r="G215" s="10"/>
      <c r="H215" s="10"/>
      <c r="J215" s="7"/>
    </row>
    <row r="216" spans="1:10" hidden="1" x14ac:dyDescent="0.25">
      <c r="A216" s="17" t="s">
        <v>16</v>
      </c>
      <c r="B216" s="18" t="s">
        <v>17</v>
      </c>
      <c r="C216" s="10">
        <v>670000</v>
      </c>
      <c r="D216" s="11">
        <v>110840.33</v>
      </c>
      <c r="E216" s="12"/>
      <c r="F216" s="10"/>
      <c r="G216" s="10"/>
      <c r="H216" s="10"/>
      <c r="J216" s="7"/>
    </row>
    <row r="217" spans="1:10" hidden="1" x14ac:dyDescent="0.25">
      <c r="A217" s="19" t="s">
        <v>42</v>
      </c>
      <c r="B217" s="18" t="s">
        <v>43</v>
      </c>
      <c r="C217" s="10">
        <v>670000</v>
      </c>
      <c r="D217" s="11">
        <v>110840.33</v>
      </c>
      <c r="E217" s="12"/>
      <c r="F217" s="10"/>
      <c r="G217" s="10"/>
      <c r="H217" s="10"/>
      <c r="J217" s="7"/>
    </row>
    <row r="218" spans="1:10" hidden="1" x14ac:dyDescent="0.25">
      <c r="A218" s="20" t="s">
        <v>54</v>
      </c>
      <c r="B218" s="18" t="s">
        <v>55</v>
      </c>
      <c r="C218" s="21">
        <v>670000</v>
      </c>
      <c r="D218" s="22">
        <v>110840.33</v>
      </c>
      <c r="E218" s="23"/>
      <c r="F218" s="21"/>
      <c r="G218" s="21"/>
      <c r="H218" s="21">
        <f>C218+F218-G218</f>
        <v>670000</v>
      </c>
      <c r="J218" s="7"/>
    </row>
    <row r="219" spans="1:10" hidden="1" x14ac:dyDescent="0.25">
      <c r="A219" s="15" t="s">
        <v>169</v>
      </c>
      <c r="B219" s="16" t="s">
        <v>170</v>
      </c>
      <c r="C219" s="10">
        <v>2960750</v>
      </c>
      <c r="D219" s="11">
        <v>772535.64</v>
      </c>
      <c r="E219" s="12"/>
      <c r="F219" s="10"/>
      <c r="G219" s="10"/>
      <c r="H219" s="10"/>
      <c r="J219" s="7"/>
    </row>
    <row r="220" spans="1:10" hidden="1" x14ac:dyDescent="0.25">
      <c r="A220" s="17" t="s">
        <v>16</v>
      </c>
      <c r="B220" s="18" t="s">
        <v>17</v>
      </c>
      <c r="C220" s="10">
        <v>2960750</v>
      </c>
      <c r="D220" s="11">
        <v>772535.64</v>
      </c>
      <c r="E220" s="12"/>
      <c r="F220" s="10"/>
      <c r="G220" s="10"/>
      <c r="H220" s="10"/>
      <c r="J220" s="7"/>
    </row>
    <row r="221" spans="1:10" hidden="1" x14ac:dyDescent="0.25">
      <c r="A221" s="19" t="s">
        <v>62</v>
      </c>
      <c r="B221" s="18" t="s">
        <v>63</v>
      </c>
      <c r="C221" s="10">
        <v>2151000</v>
      </c>
      <c r="D221" s="11">
        <v>643240.47</v>
      </c>
      <c r="E221" s="12"/>
      <c r="F221" s="10"/>
      <c r="G221" s="10"/>
      <c r="H221" s="10"/>
      <c r="J221" s="7"/>
    </row>
    <row r="222" spans="1:10" hidden="1" x14ac:dyDescent="0.25">
      <c r="A222" s="20" t="s">
        <v>64</v>
      </c>
      <c r="B222" s="18" t="s">
        <v>65</v>
      </c>
      <c r="C222" s="21">
        <v>2150000</v>
      </c>
      <c r="D222" s="22">
        <v>643240.47</v>
      </c>
      <c r="E222" s="23"/>
      <c r="F222" s="21"/>
      <c r="G222" s="21"/>
      <c r="H222" s="21">
        <f t="shared" ref="H222:H223" si="22">C222+F222-G222</f>
        <v>2150000</v>
      </c>
      <c r="J222" s="7"/>
    </row>
    <row r="223" spans="1:10" hidden="1" x14ac:dyDescent="0.25">
      <c r="A223" s="20" t="s">
        <v>66</v>
      </c>
      <c r="B223" s="18" t="s">
        <v>67</v>
      </c>
      <c r="C223" s="21">
        <v>1000</v>
      </c>
      <c r="D223" s="22"/>
      <c r="E223" s="23"/>
      <c r="F223" s="21"/>
      <c r="G223" s="21"/>
      <c r="H223" s="21">
        <f t="shared" si="22"/>
        <v>1000</v>
      </c>
      <c r="J223" s="7"/>
    </row>
    <row r="224" spans="1:10" hidden="1" x14ac:dyDescent="0.25">
      <c r="A224" s="19" t="s">
        <v>70</v>
      </c>
      <c r="B224" s="18" t="s">
        <v>71</v>
      </c>
      <c r="C224" s="10">
        <v>50000</v>
      </c>
      <c r="D224" s="11"/>
      <c r="E224" s="12"/>
      <c r="F224" s="10"/>
      <c r="G224" s="10"/>
      <c r="H224" s="10"/>
      <c r="J224" s="7"/>
    </row>
    <row r="225" spans="1:10" hidden="1" x14ac:dyDescent="0.25">
      <c r="A225" s="20" t="s">
        <v>72</v>
      </c>
      <c r="B225" s="18" t="s">
        <v>71</v>
      </c>
      <c r="C225" s="21">
        <v>50000</v>
      </c>
      <c r="D225" s="22"/>
      <c r="E225" s="23"/>
      <c r="F225" s="21"/>
      <c r="G225" s="21"/>
      <c r="H225" s="21">
        <f>C225+F225-G225</f>
        <v>50000</v>
      </c>
      <c r="J225" s="7"/>
    </row>
    <row r="226" spans="1:10" hidden="1" x14ac:dyDescent="0.25">
      <c r="A226" s="19" t="s">
        <v>73</v>
      </c>
      <c r="B226" s="18" t="s">
        <v>74</v>
      </c>
      <c r="C226" s="10">
        <v>354750</v>
      </c>
      <c r="D226" s="11">
        <v>106134.71</v>
      </c>
      <c r="E226" s="12"/>
      <c r="F226" s="10"/>
      <c r="G226" s="10"/>
      <c r="H226" s="10"/>
      <c r="J226" s="7"/>
    </row>
    <row r="227" spans="1:10" hidden="1" x14ac:dyDescent="0.25">
      <c r="A227" s="20" t="s">
        <v>77</v>
      </c>
      <c r="B227" s="18" t="s">
        <v>78</v>
      </c>
      <c r="C227" s="21">
        <v>354750</v>
      </c>
      <c r="D227" s="22">
        <v>106134.71</v>
      </c>
      <c r="E227" s="23"/>
      <c r="F227" s="21"/>
      <c r="G227" s="21"/>
      <c r="H227" s="21">
        <f>C227+F227-G227</f>
        <v>354750</v>
      </c>
      <c r="J227" s="7"/>
    </row>
    <row r="228" spans="1:10" hidden="1" x14ac:dyDescent="0.25">
      <c r="A228" s="19" t="s">
        <v>18</v>
      </c>
      <c r="B228" s="18" t="s">
        <v>19</v>
      </c>
      <c r="C228" s="10">
        <v>65000</v>
      </c>
      <c r="D228" s="11">
        <v>8410</v>
      </c>
      <c r="E228" s="12"/>
      <c r="F228" s="10"/>
      <c r="G228" s="10"/>
      <c r="H228" s="10"/>
      <c r="J228" s="7"/>
    </row>
    <row r="229" spans="1:10" hidden="1" x14ac:dyDescent="0.25">
      <c r="A229" s="20" t="s">
        <v>20</v>
      </c>
      <c r="B229" s="18" t="s">
        <v>21</v>
      </c>
      <c r="C229" s="21">
        <v>20000</v>
      </c>
      <c r="D229" s="22"/>
      <c r="E229" s="23"/>
      <c r="F229" s="21"/>
      <c r="G229" s="21"/>
      <c r="H229" s="21">
        <f t="shared" ref="H229:H231" si="23">C229+F229-G229</f>
        <v>20000</v>
      </c>
      <c r="J229" s="7"/>
    </row>
    <row r="230" spans="1:10" hidden="1" x14ac:dyDescent="0.25">
      <c r="A230" s="20" t="s">
        <v>79</v>
      </c>
      <c r="B230" s="18" t="s">
        <v>80</v>
      </c>
      <c r="C230" s="21">
        <v>30000</v>
      </c>
      <c r="D230" s="22">
        <v>8410</v>
      </c>
      <c r="E230" s="23"/>
      <c r="F230" s="21"/>
      <c r="G230" s="21"/>
      <c r="H230" s="21">
        <f t="shared" si="23"/>
        <v>30000</v>
      </c>
      <c r="J230" s="7"/>
    </row>
    <row r="231" spans="1:10" hidden="1" x14ac:dyDescent="0.25">
      <c r="A231" s="20" t="s">
        <v>22</v>
      </c>
      <c r="B231" s="18" t="s">
        <v>23</v>
      </c>
      <c r="C231" s="21">
        <v>15000</v>
      </c>
      <c r="D231" s="22"/>
      <c r="E231" s="23"/>
      <c r="F231" s="21"/>
      <c r="G231" s="21"/>
      <c r="H231" s="21">
        <f t="shared" si="23"/>
        <v>15000</v>
      </c>
      <c r="J231" s="7"/>
    </row>
    <row r="232" spans="1:10" hidden="1" x14ac:dyDescent="0.25">
      <c r="A232" s="19" t="s">
        <v>30</v>
      </c>
      <c r="B232" s="18" t="s">
        <v>31</v>
      </c>
      <c r="C232" s="10">
        <v>40000</v>
      </c>
      <c r="D232" s="11">
        <v>4323.38</v>
      </c>
      <c r="E232" s="12"/>
      <c r="F232" s="10"/>
      <c r="G232" s="10"/>
      <c r="H232" s="10"/>
      <c r="J232" s="7"/>
    </row>
    <row r="233" spans="1:10" hidden="1" x14ac:dyDescent="0.25">
      <c r="A233" s="20" t="s">
        <v>32</v>
      </c>
      <c r="B233" s="18" t="s">
        <v>33</v>
      </c>
      <c r="C233" s="21">
        <v>20000</v>
      </c>
      <c r="D233" s="22"/>
      <c r="E233" s="23"/>
      <c r="F233" s="21"/>
      <c r="G233" s="21"/>
      <c r="H233" s="21">
        <f t="shared" ref="H233:H234" si="24">C233+F233-G233</f>
        <v>20000</v>
      </c>
      <c r="J233" s="7"/>
    </row>
    <row r="234" spans="1:10" hidden="1" x14ac:dyDescent="0.25">
      <c r="A234" s="20" t="s">
        <v>83</v>
      </c>
      <c r="B234" s="18" t="s">
        <v>84</v>
      </c>
      <c r="C234" s="21">
        <v>20000</v>
      </c>
      <c r="D234" s="22">
        <v>4323.38</v>
      </c>
      <c r="E234" s="23"/>
      <c r="F234" s="21"/>
      <c r="G234" s="21"/>
      <c r="H234" s="21">
        <f t="shared" si="24"/>
        <v>20000</v>
      </c>
      <c r="J234" s="7"/>
    </row>
    <row r="235" spans="1:10" hidden="1" x14ac:dyDescent="0.25">
      <c r="A235" s="19" t="s">
        <v>24</v>
      </c>
      <c r="B235" s="18" t="s">
        <v>25</v>
      </c>
      <c r="C235" s="10">
        <v>68000</v>
      </c>
      <c r="D235" s="11">
        <v>4177.08</v>
      </c>
      <c r="E235" s="12"/>
      <c r="F235" s="10"/>
      <c r="G235" s="10"/>
      <c r="H235" s="10"/>
      <c r="J235" s="7"/>
    </row>
    <row r="236" spans="1:10" hidden="1" x14ac:dyDescent="0.25">
      <c r="A236" s="20" t="s">
        <v>89</v>
      </c>
      <c r="B236" s="18" t="s">
        <v>90</v>
      </c>
      <c r="C236" s="21">
        <v>20000</v>
      </c>
      <c r="D236" s="22"/>
      <c r="E236" s="23"/>
      <c r="F236" s="21"/>
      <c r="G236" s="21"/>
      <c r="H236" s="21">
        <f t="shared" ref="H236:H243" si="25">C236+F236-G236</f>
        <v>20000</v>
      </c>
      <c r="J236" s="7"/>
    </row>
    <row r="237" spans="1:10" hidden="1" x14ac:dyDescent="0.25">
      <c r="A237" s="20" t="s">
        <v>91</v>
      </c>
      <c r="B237" s="18" t="s">
        <v>92</v>
      </c>
      <c r="C237" s="21">
        <v>10000</v>
      </c>
      <c r="D237" s="22">
        <v>200</v>
      </c>
      <c r="E237" s="23"/>
      <c r="F237" s="21"/>
      <c r="G237" s="21"/>
      <c r="H237" s="21">
        <f t="shared" si="25"/>
        <v>10000</v>
      </c>
      <c r="J237" s="7"/>
    </row>
    <row r="238" spans="1:10" hidden="1" x14ac:dyDescent="0.25">
      <c r="A238" s="20" t="s">
        <v>95</v>
      </c>
      <c r="B238" s="18" t="s">
        <v>96</v>
      </c>
      <c r="C238" s="21">
        <v>10000</v>
      </c>
      <c r="D238" s="22">
        <v>1164.58</v>
      </c>
      <c r="E238" s="23"/>
      <c r="F238" s="21"/>
      <c r="G238" s="21"/>
      <c r="H238" s="21">
        <f t="shared" si="25"/>
        <v>10000</v>
      </c>
      <c r="J238" s="7"/>
    </row>
    <row r="239" spans="1:10" hidden="1" x14ac:dyDescent="0.25">
      <c r="A239" s="20" t="s">
        <v>97</v>
      </c>
      <c r="B239" s="18" t="s">
        <v>98</v>
      </c>
      <c r="C239" s="21">
        <v>1000</v>
      </c>
      <c r="D239" s="22"/>
      <c r="E239" s="23"/>
      <c r="F239" s="21"/>
      <c r="G239" s="21"/>
      <c r="H239" s="21">
        <f t="shared" si="25"/>
        <v>1000</v>
      </c>
      <c r="J239" s="7"/>
    </row>
    <row r="240" spans="1:10" hidden="1" x14ac:dyDescent="0.25">
      <c r="A240" s="20" t="s">
        <v>36</v>
      </c>
      <c r="B240" s="18" t="s">
        <v>37</v>
      </c>
      <c r="C240" s="21">
        <v>2000</v>
      </c>
      <c r="D240" s="22"/>
      <c r="E240" s="23"/>
      <c r="F240" s="21"/>
      <c r="G240" s="21"/>
      <c r="H240" s="21">
        <f t="shared" si="25"/>
        <v>2000</v>
      </c>
      <c r="J240" s="7"/>
    </row>
    <row r="241" spans="1:10" hidden="1" x14ac:dyDescent="0.25">
      <c r="A241" s="20" t="s">
        <v>26</v>
      </c>
      <c r="B241" s="18" t="s">
        <v>27</v>
      </c>
      <c r="C241" s="21">
        <v>5000</v>
      </c>
      <c r="D241" s="22"/>
      <c r="E241" s="23"/>
      <c r="F241" s="21"/>
      <c r="G241" s="21"/>
      <c r="H241" s="21">
        <f t="shared" si="25"/>
        <v>5000</v>
      </c>
      <c r="J241" s="7"/>
    </row>
    <row r="242" spans="1:10" hidden="1" x14ac:dyDescent="0.25">
      <c r="A242" s="20" t="s">
        <v>155</v>
      </c>
      <c r="B242" s="18" t="s">
        <v>156</v>
      </c>
      <c r="C242" s="21">
        <v>15000</v>
      </c>
      <c r="D242" s="22">
        <v>2812.5</v>
      </c>
      <c r="E242" s="23"/>
      <c r="F242" s="21"/>
      <c r="G242" s="21"/>
      <c r="H242" s="21">
        <f t="shared" si="25"/>
        <v>15000</v>
      </c>
      <c r="J242" s="7"/>
    </row>
    <row r="243" spans="1:10" hidden="1" x14ac:dyDescent="0.25">
      <c r="A243" s="20" t="s">
        <v>38</v>
      </c>
      <c r="B243" s="18" t="s">
        <v>39</v>
      </c>
      <c r="C243" s="21">
        <v>5000</v>
      </c>
      <c r="D243" s="22"/>
      <c r="E243" s="23"/>
      <c r="F243" s="21"/>
      <c r="G243" s="21"/>
      <c r="H243" s="21">
        <f t="shared" si="25"/>
        <v>5000</v>
      </c>
      <c r="J243" s="7"/>
    </row>
    <row r="244" spans="1:10" hidden="1" x14ac:dyDescent="0.25">
      <c r="A244" s="19" t="s">
        <v>42</v>
      </c>
      <c r="B244" s="18" t="s">
        <v>43</v>
      </c>
      <c r="C244" s="10">
        <v>232000</v>
      </c>
      <c r="D244" s="11">
        <v>6250</v>
      </c>
      <c r="E244" s="12"/>
      <c r="F244" s="10"/>
      <c r="G244" s="10"/>
      <c r="H244" s="10"/>
      <c r="J244" s="7"/>
    </row>
    <row r="245" spans="1:10" hidden="1" x14ac:dyDescent="0.25">
      <c r="A245" s="20" t="s">
        <v>104</v>
      </c>
      <c r="B245" s="18" t="s">
        <v>105</v>
      </c>
      <c r="C245" s="21">
        <v>2000</v>
      </c>
      <c r="D245" s="22"/>
      <c r="E245" s="23"/>
      <c r="F245" s="21"/>
      <c r="G245" s="21"/>
      <c r="H245" s="21">
        <f t="shared" ref="H245:H247" si="26">C245+F245-G245</f>
        <v>2000</v>
      </c>
      <c r="J245" s="7"/>
    </row>
    <row r="246" spans="1:10" hidden="1" x14ac:dyDescent="0.25">
      <c r="A246" s="20">
        <v>3295</v>
      </c>
      <c r="B246" s="18" t="s">
        <v>109</v>
      </c>
      <c r="C246" s="21">
        <v>30000</v>
      </c>
      <c r="D246" s="22"/>
      <c r="E246" s="23"/>
      <c r="F246" s="21"/>
      <c r="G246" s="21"/>
      <c r="H246" s="21">
        <f t="shared" si="26"/>
        <v>30000</v>
      </c>
      <c r="J246" s="7"/>
    </row>
    <row r="247" spans="1:10" hidden="1" x14ac:dyDescent="0.25">
      <c r="A247" s="20" t="s">
        <v>44</v>
      </c>
      <c r="B247" s="18" t="s">
        <v>45</v>
      </c>
      <c r="C247" s="21">
        <v>200000</v>
      </c>
      <c r="D247" s="22">
        <v>6250</v>
      </c>
      <c r="E247" s="23"/>
      <c r="F247" s="21"/>
      <c r="G247" s="21"/>
      <c r="H247" s="21">
        <f t="shared" si="26"/>
        <v>200000</v>
      </c>
      <c r="J247" s="7"/>
    </row>
    <row r="248" spans="1:10" hidden="1" x14ac:dyDescent="0.25">
      <c r="A248" s="15" t="s">
        <v>171</v>
      </c>
      <c r="B248" s="16" t="s">
        <v>172</v>
      </c>
      <c r="C248" s="10">
        <v>50000</v>
      </c>
      <c r="D248" s="11"/>
      <c r="E248" s="12"/>
      <c r="F248" s="10"/>
      <c r="G248" s="10"/>
      <c r="H248" s="10"/>
      <c r="J248" s="7"/>
    </row>
    <row r="249" spans="1:10" hidden="1" x14ac:dyDescent="0.25">
      <c r="A249" s="17" t="s">
        <v>133</v>
      </c>
      <c r="B249" s="18" t="s">
        <v>134</v>
      </c>
      <c r="C249" s="10">
        <v>50000</v>
      </c>
      <c r="D249" s="11"/>
      <c r="E249" s="12"/>
      <c r="F249" s="10"/>
      <c r="G249" s="10"/>
      <c r="H249" s="10"/>
      <c r="J249" s="7"/>
    </row>
    <row r="250" spans="1:10" hidden="1" x14ac:dyDescent="0.25">
      <c r="A250" s="19" t="s">
        <v>42</v>
      </c>
      <c r="B250" s="18" t="s">
        <v>43</v>
      </c>
      <c r="C250" s="10">
        <v>50000</v>
      </c>
      <c r="D250" s="11"/>
      <c r="E250" s="12"/>
      <c r="F250" s="10"/>
      <c r="G250" s="10"/>
      <c r="H250" s="10"/>
      <c r="J250" s="7"/>
    </row>
    <row r="251" spans="1:10" hidden="1" x14ac:dyDescent="0.25">
      <c r="A251" s="20" t="s">
        <v>54</v>
      </c>
      <c r="B251" s="18" t="s">
        <v>55</v>
      </c>
      <c r="C251" s="21">
        <v>50000</v>
      </c>
      <c r="D251" s="22"/>
      <c r="E251" s="23"/>
      <c r="F251" s="21"/>
      <c r="G251" s="21"/>
      <c r="H251" s="21">
        <f>C251+F251-G251</f>
        <v>50000</v>
      </c>
      <c r="J251" s="7"/>
    </row>
    <row r="252" spans="1:10" hidden="1" x14ac:dyDescent="0.25">
      <c r="A252" s="15" t="s">
        <v>173</v>
      </c>
      <c r="B252" s="16" t="s">
        <v>174</v>
      </c>
      <c r="C252" s="10">
        <v>6500000</v>
      </c>
      <c r="D252" s="11">
        <v>3165120</v>
      </c>
      <c r="E252" s="12"/>
      <c r="F252" s="10"/>
      <c r="G252" s="10"/>
      <c r="H252" s="10"/>
      <c r="J252" s="7"/>
    </row>
    <row r="253" spans="1:10" hidden="1" x14ac:dyDescent="0.25">
      <c r="A253" s="17" t="s">
        <v>16</v>
      </c>
      <c r="B253" s="18" t="s">
        <v>17</v>
      </c>
      <c r="C253" s="10">
        <v>6500000</v>
      </c>
      <c r="D253" s="11">
        <v>3165120</v>
      </c>
      <c r="E253" s="12"/>
      <c r="F253" s="10"/>
      <c r="G253" s="10"/>
      <c r="H253" s="10"/>
      <c r="J253" s="7"/>
    </row>
    <row r="254" spans="1:10" hidden="1" x14ac:dyDescent="0.25">
      <c r="A254" s="19" t="s">
        <v>42</v>
      </c>
      <c r="B254" s="18" t="s">
        <v>43</v>
      </c>
      <c r="C254" s="10">
        <v>6500000</v>
      </c>
      <c r="D254" s="11">
        <v>3165120</v>
      </c>
      <c r="E254" s="12"/>
      <c r="F254" s="10"/>
      <c r="G254" s="10"/>
      <c r="H254" s="10"/>
      <c r="J254" s="7"/>
    </row>
    <row r="255" spans="1:10" hidden="1" x14ac:dyDescent="0.25">
      <c r="A255" s="20" t="s">
        <v>102</v>
      </c>
      <c r="B255" s="18" t="s">
        <v>103</v>
      </c>
      <c r="C255" s="21">
        <v>6500000</v>
      </c>
      <c r="D255" s="22">
        <v>3165120</v>
      </c>
      <c r="E255" s="23"/>
      <c r="F255" s="21"/>
      <c r="G255" s="21"/>
      <c r="H255" s="21">
        <f>C255+F255-G255</f>
        <v>6500000</v>
      </c>
      <c r="J255" s="7"/>
    </row>
    <row r="256" spans="1:10" hidden="1" x14ac:dyDescent="0.25">
      <c r="A256" s="15" t="s">
        <v>175</v>
      </c>
      <c r="B256" s="16" t="s">
        <v>176</v>
      </c>
      <c r="C256" s="10">
        <v>52572077</v>
      </c>
      <c r="D256" s="11">
        <v>17730826.309999999</v>
      </c>
      <c r="E256" s="12"/>
      <c r="F256" s="10"/>
      <c r="G256" s="10"/>
      <c r="H256" s="10"/>
      <c r="J256" s="7"/>
    </row>
    <row r="257" spans="1:10" hidden="1" x14ac:dyDescent="0.25">
      <c r="A257" s="17" t="s">
        <v>16</v>
      </c>
      <c r="B257" s="18" t="s">
        <v>17</v>
      </c>
      <c r="C257" s="10">
        <v>25000000</v>
      </c>
      <c r="D257" s="11"/>
      <c r="E257" s="12"/>
      <c r="F257" s="10"/>
      <c r="G257" s="10"/>
      <c r="H257" s="10"/>
      <c r="J257" s="7"/>
    </row>
    <row r="258" spans="1:10" hidden="1" x14ac:dyDescent="0.25">
      <c r="A258" s="19" t="s">
        <v>177</v>
      </c>
      <c r="B258" s="18" t="s">
        <v>178</v>
      </c>
      <c r="C258" s="10">
        <v>25000000</v>
      </c>
      <c r="D258" s="11"/>
      <c r="E258" s="12"/>
      <c r="F258" s="10"/>
      <c r="G258" s="10"/>
      <c r="H258" s="10"/>
      <c r="J258" s="7"/>
    </row>
    <row r="259" spans="1:10" hidden="1" x14ac:dyDescent="0.25">
      <c r="A259" s="20" t="s">
        <v>179</v>
      </c>
      <c r="B259" s="18" t="s">
        <v>178</v>
      </c>
      <c r="C259" s="21">
        <v>25000000</v>
      </c>
      <c r="D259" s="22"/>
      <c r="E259" s="23"/>
      <c r="F259" s="21"/>
      <c r="G259" s="21"/>
      <c r="H259" s="21">
        <f>C259+F259-G259</f>
        <v>25000000</v>
      </c>
      <c r="J259" s="7"/>
    </row>
    <row r="260" spans="1:10" hidden="1" x14ac:dyDescent="0.25">
      <c r="A260" s="17" t="s">
        <v>180</v>
      </c>
      <c r="B260" s="18" t="s">
        <v>181</v>
      </c>
      <c r="C260" s="10">
        <v>27572077</v>
      </c>
      <c r="D260" s="11">
        <v>17730826.309999999</v>
      </c>
      <c r="E260" s="12"/>
      <c r="F260" s="10"/>
      <c r="G260" s="10"/>
      <c r="H260" s="10"/>
      <c r="J260" s="7"/>
    </row>
    <row r="261" spans="1:10" hidden="1" x14ac:dyDescent="0.25">
      <c r="A261" s="19" t="s">
        <v>18</v>
      </c>
      <c r="B261" s="18" t="s">
        <v>19</v>
      </c>
      <c r="C261" s="10">
        <v>1250000</v>
      </c>
      <c r="D261" s="11">
        <v>52033.51</v>
      </c>
      <c r="E261" s="12"/>
      <c r="F261" s="10"/>
      <c r="G261" s="10"/>
      <c r="H261" s="10"/>
      <c r="J261" s="7"/>
    </row>
    <row r="262" spans="1:10" hidden="1" x14ac:dyDescent="0.25">
      <c r="A262" s="20" t="s">
        <v>20</v>
      </c>
      <c r="B262" s="18" t="s">
        <v>21</v>
      </c>
      <c r="C262" s="21">
        <v>500000</v>
      </c>
      <c r="D262" s="22">
        <v>6269.98</v>
      </c>
      <c r="E262" s="23"/>
      <c r="F262" s="21"/>
      <c r="G262" s="21"/>
      <c r="H262" s="21">
        <f t="shared" ref="H262:H263" si="27">C262+F262-G262</f>
        <v>500000</v>
      </c>
      <c r="J262" s="7"/>
    </row>
    <row r="263" spans="1:10" hidden="1" x14ac:dyDescent="0.25">
      <c r="A263" s="20" t="s">
        <v>22</v>
      </c>
      <c r="B263" s="18" t="s">
        <v>23</v>
      </c>
      <c r="C263" s="21">
        <v>750000</v>
      </c>
      <c r="D263" s="22">
        <v>45763.53</v>
      </c>
      <c r="E263" s="23"/>
      <c r="F263" s="21"/>
      <c r="G263" s="21"/>
      <c r="H263" s="21">
        <f t="shared" si="27"/>
        <v>750000</v>
      </c>
      <c r="J263" s="7"/>
    </row>
    <row r="264" spans="1:10" hidden="1" x14ac:dyDescent="0.25">
      <c r="A264" s="19" t="s">
        <v>30</v>
      </c>
      <c r="B264" s="18" t="s">
        <v>31</v>
      </c>
      <c r="C264" s="10">
        <v>20000</v>
      </c>
      <c r="D264" s="11"/>
      <c r="E264" s="12"/>
      <c r="F264" s="10"/>
      <c r="G264" s="10"/>
      <c r="H264" s="10"/>
      <c r="J264" s="7"/>
    </row>
    <row r="265" spans="1:10" hidden="1" x14ac:dyDescent="0.25">
      <c r="A265" s="20" t="s">
        <v>32</v>
      </c>
      <c r="B265" s="18" t="s">
        <v>33</v>
      </c>
      <c r="C265" s="21">
        <v>20000</v>
      </c>
      <c r="D265" s="22"/>
      <c r="E265" s="23"/>
      <c r="F265" s="21"/>
      <c r="G265" s="21"/>
      <c r="H265" s="21">
        <f>C265+F265-G265</f>
        <v>20000</v>
      </c>
      <c r="J265" s="7"/>
    </row>
    <row r="266" spans="1:10" hidden="1" x14ac:dyDescent="0.25">
      <c r="A266" s="19" t="s">
        <v>24</v>
      </c>
      <c r="B266" s="18" t="s">
        <v>25</v>
      </c>
      <c r="C266" s="10">
        <v>7710000</v>
      </c>
      <c r="D266" s="11">
        <v>1277525.32</v>
      </c>
      <c r="E266" s="12"/>
      <c r="F266" s="10"/>
      <c r="G266" s="10"/>
      <c r="H266" s="10"/>
      <c r="J266" s="7"/>
    </row>
    <row r="267" spans="1:10" hidden="1" x14ac:dyDescent="0.25">
      <c r="A267" s="20" t="s">
        <v>89</v>
      </c>
      <c r="B267" s="18" t="s">
        <v>90</v>
      </c>
      <c r="C267" s="21">
        <v>70000</v>
      </c>
      <c r="D267" s="22">
        <v>4675</v>
      </c>
      <c r="E267" s="23"/>
      <c r="F267" s="21"/>
      <c r="G267" s="21"/>
      <c r="H267" s="21">
        <f t="shared" ref="H267:H272" si="28">C267+F267-G267</f>
        <v>70000</v>
      </c>
      <c r="J267" s="7"/>
    </row>
    <row r="268" spans="1:10" hidden="1" x14ac:dyDescent="0.25">
      <c r="A268" s="20" t="s">
        <v>91</v>
      </c>
      <c r="B268" s="18" t="s">
        <v>92</v>
      </c>
      <c r="C268" s="21">
        <v>70000</v>
      </c>
      <c r="D268" s="22">
        <v>23875</v>
      </c>
      <c r="E268" s="23"/>
      <c r="F268" s="21"/>
      <c r="G268" s="21"/>
      <c r="H268" s="21">
        <f t="shared" si="28"/>
        <v>70000</v>
      </c>
      <c r="J268" s="7"/>
    </row>
    <row r="269" spans="1:10" hidden="1" x14ac:dyDescent="0.25">
      <c r="A269" s="20" t="s">
        <v>93</v>
      </c>
      <c r="B269" s="18" t="s">
        <v>94</v>
      </c>
      <c r="C269" s="21">
        <v>70000</v>
      </c>
      <c r="D269" s="22">
        <v>6762.1</v>
      </c>
      <c r="E269" s="23"/>
      <c r="F269" s="21"/>
      <c r="G269" s="21"/>
      <c r="H269" s="21">
        <f t="shared" si="28"/>
        <v>70000</v>
      </c>
      <c r="J269" s="7"/>
    </row>
    <row r="270" spans="1:10" hidden="1" x14ac:dyDescent="0.25">
      <c r="A270" s="20" t="s">
        <v>26</v>
      </c>
      <c r="B270" s="18" t="s">
        <v>27</v>
      </c>
      <c r="C270" s="21">
        <v>6000000</v>
      </c>
      <c r="D270" s="22">
        <v>462150.97</v>
      </c>
      <c r="E270" s="23"/>
      <c r="F270" s="21"/>
      <c r="G270" s="21"/>
      <c r="H270" s="21">
        <f t="shared" si="28"/>
        <v>6000000</v>
      </c>
      <c r="J270" s="7"/>
    </row>
    <row r="271" spans="1:10" hidden="1" x14ac:dyDescent="0.25">
      <c r="A271" s="20" t="s">
        <v>155</v>
      </c>
      <c r="B271" s="18" t="s">
        <v>156</v>
      </c>
      <c r="C271" s="21">
        <v>1000000</v>
      </c>
      <c r="D271" s="22">
        <v>695800</v>
      </c>
      <c r="E271" s="23"/>
      <c r="F271" s="21"/>
      <c r="G271" s="21"/>
      <c r="H271" s="21">
        <f t="shared" si="28"/>
        <v>1000000</v>
      </c>
      <c r="J271" s="7"/>
    </row>
    <row r="272" spans="1:10" hidden="1" x14ac:dyDescent="0.25">
      <c r="A272" s="20" t="s">
        <v>38</v>
      </c>
      <c r="B272" s="18" t="s">
        <v>39</v>
      </c>
      <c r="C272" s="21">
        <v>500000</v>
      </c>
      <c r="D272" s="22">
        <v>84262.25</v>
      </c>
      <c r="E272" s="23"/>
      <c r="F272" s="21"/>
      <c r="G272" s="21"/>
      <c r="H272" s="21">
        <f t="shared" si="28"/>
        <v>500000</v>
      </c>
      <c r="J272" s="7"/>
    </row>
    <row r="273" spans="1:10" hidden="1" x14ac:dyDescent="0.25">
      <c r="A273" s="19" t="s">
        <v>42</v>
      </c>
      <c r="B273" s="18" t="s">
        <v>43</v>
      </c>
      <c r="C273" s="10">
        <v>20000</v>
      </c>
      <c r="D273" s="11"/>
      <c r="E273" s="12"/>
      <c r="F273" s="10"/>
      <c r="G273" s="10"/>
      <c r="H273" s="10"/>
      <c r="J273" s="7"/>
    </row>
    <row r="274" spans="1:10" hidden="1" x14ac:dyDescent="0.25">
      <c r="A274" s="20" t="s">
        <v>110</v>
      </c>
      <c r="B274" s="18" t="s">
        <v>43</v>
      </c>
      <c r="C274" s="21">
        <v>20000</v>
      </c>
      <c r="D274" s="22"/>
      <c r="E274" s="23"/>
      <c r="F274" s="21"/>
      <c r="G274" s="21"/>
      <c r="H274" s="21">
        <f>C274+F274-G274</f>
        <v>20000</v>
      </c>
      <c r="J274" s="7"/>
    </row>
    <row r="275" spans="1:10" hidden="1" x14ac:dyDescent="0.25">
      <c r="A275" s="19" t="s">
        <v>123</v>
      </c>
      <c r="B275" s="18" t="s">
        <v>124</v>
      </c>
      <c r="C275" s="10">
        <v>4572077</v>
      </c>
      <c r="D275" s="11">
        <v>5926987.2999999998</v>
      </c>
      <c r="E275" s="12"/>
      <c r="F275" s="10"/>
      <c r="G275" s="10"/>
      <c r="H275" s="10"/>
      <c r="J275" s="7"/>
    </row>
    <row r="276" spans="1:10" hidden="1" x14ac:dyDescent="0.25">
      <c r="A276" s="20" t="s">
        <v>129</v>
      </c>
      <c r="B276" s="18" t="s">
        <v>130</v>
      </c>
      <c r="C276" s="21">
        <v>4572077</v>
      </c>
      <c r="D276" s="22">
        <v>5926987.2999999998</v>
      </c>
      <c r="E276" s="23"/>
      <c r="F276" s="21"/>
      <c r="G276" s="21"/>
      <c r="H276" s="21">
        <f>C276+F276-G276</f>
        <v>4572077</v>
      </c>
      <c r="J276" s="7"/>
    </row>
    <row r="277" spans="1:10" hidden="1" x14ac:dyDescent="0.25">
      <c r="A277" s="19" t="s">
        <v>177</v>
      </c>
      <c r="B277" s="18" t="s">
        <v>178</v>
      </c>
      <c r="C277" s="10">
        <v>14000000</v>
      </c>
      <c r="D277" s="11">
        <v>10474280.18</v>
      </c>
      <c r="E277" s="12"/>
      <c r="F277" s="10"/>
      <c r="G277" s="10"/>
      <c r="H277" s="10"/>
      <c r="J277" s="7"/>
    </row>
    <row r="278" spans="1:10" hidden="1" x14ac:dyDescent="0.25">
      <c r="A278" s="20" t="s">
        <v>179</v>
      </c>
      <c r="B278" s="18" t="s">
        <v>178</v>
      </c>
      <c r="C278" s="21">
        <v>14000000</v>
      </c>
      <c r="D278" s="22">
        <v>10474280.18</v>
      </c>
      <c r="E278" s="23"/>
      <c r="F278" s="21"/>
      <c r="G278" s="21"/>
      <c r="H278" s="21">
        <f>C278+F278-G278</f>
        <v>14000000</v>
      </c>
      <c r="J278" s="7"/>
    </row>
    <row r="279" spans="1:10" hidden="1" x14ac:dyDescent="0.25">
      <c r="A279" s="15" t="s">
        <v>182</v>
      </c>
      <c r="B279" s="16" t="s">
        <v>183</v>
      </c>
      <c r="C279" s="10">
        <v>3000</v>
      </c>
      <c r="D279" s="11"/>
      <c r="E279" s="12"/>
      <c r="F279" s="10"/>
      <c r="G279" s="10"/>
      <c r="H279" s="10"/>
      <c r="J279" s="7"/>
    </row>
    <row r="280" spans="1:10" hidden="1" x14ac:dyDescent="0.25">
      <c r="A280" s="17" t="s">
        <v>16</v>
      </c>
      <c r="B280" s="18" t="s">
        <v>17</v>
      </c>
      <c r="C280" s="10">
        <v>3000</v>
      </c>
      <c r="D280" s="11"/>
      <c r="E280" s="12"/>
      <c r="F280" s="10"/>
      <c r="G280" s="10"/>
      <c r="H280" s="10"/>
      <c r="J280" s="7"/>
    </row>
    <row r="281" spans="1:10" hidden="1" x14ac:dyDescent="0.25">
      <c r="A281" s="19" t="s">
        <v>24</v>
      </c>
      <c r="B281" s="18" t="s">
        <v>25</v>
      </c>
      <c r="C281" s="10">
        <v>1000</v>
      </c>
      <c r="D281" s="11"/>
      <c r="E281" s="12"/>
      <c r="F281" s="10"/>
      <c r="G281" s="10"/>
      <c r="H281" s="10"/>
      <c r="J281" s="7"/>
    </row>
    <row r="282" spans="1:10" hidden="1" x14ac:dyDescent="0.25">
      <c r="A282" s="20" t="s">
        <v>26</v>
      </c>
      <c r="B282" s="18" t="s">
        <v>27</v>
      </c>
      <c r="C282" s="21">
        <v>1000</v>
      </c>
      <c r="D282" s="22"/>
      <c r="E282" s="23"/>
      <c r="F282" s="21"/>
      <c r="G282" s="21"/>
      <c r="H282" s="21">
        <f>C282+F282-G282</f>
        <v>1000</v>
      </c>
      <c r="J282" s="7"/>
    </row>
    <row r="283" spans="1:10" hidden="1" x14ac:dyDescent="0.25">
      <c r="A283" s="19" t="s">
        <v>123</v>
      </c>
      <c r="B283" s="18" t="s">
        <v>124</v>
      </c>
      <c r="C283" s="10">
        <v>1000</v>
      </c>
      <c r="D283" s="11"/>
      <c r="E283" s="12"/>
      <c r="F283" s="10"/>
      <c r="G283" s="10"/>
      <c r="H283" s="10"/>
      <c r="J283" s="7"/>
    </row>
    <row r="284" spans="1:10" hidden="1" x14ac:dyDescent="0.25">
      <c r="A284" s="20" t="s">
        <v>125</v>
      </c>
      <c r="B284" s="18" t="s">
        <v>126</v>
      </c>
      <c r="C284" s="21">
        <v>1000</v>
      </c>
      <c r="D284" s="22"/>
      <c r="E284" s="23"/>
      <c r="F284" s="21"/>
      <c r="G284" s="21"/>
      <c r="H284" s="21">
        <f>C284+F284-G284</f>
        <v>1000</v>
      </c>
      <c r="J284" s="7"/>
    </row>
    <row r="285" spans="1:10" hidden="1" x14ac:dyDescent="0.25">
      <c r="A285" s="19" t="s">
        <v>177</v>
      </c>
      <c r="B285" s="18" t="s">
        <v>178</v>
      </c>
      <c r="C285" s="10">
        <v>1000</v>
      </c>
      <c r="D285" s="11"/>
      <c r="E285" s="12"/>
      <c r="F285" s="10"/>
      <c r="G285" s="10"/>
      <c r="H285" s="10">
        <f>H286</f>
        <v>1000</v>
      </c>
      <c r="J285" s="7"/>
    </row>
    <row r="286" spans="1:10" hidden="1" x14ac:dyDescent="0.25">
      <c r="A286" s="20" t="s">
        <v>179</v>
      </c>
      <c r="B286" s="18" t="s">
        <v>178</v>
      </c>
      <c r="C286" s="21">
        <v>1000</v>
      </c>
      <c r="D286" s="22"/>
      <c r="E286" s="23"/>
      <c r="F286" s="21"/>
      <c r="G286" s="21"/>
      <c r="H286" s="21">
        <f>C286+F286-G286</f>
        <v>1000</v>
      </c>
      <c r="J286" s="7"/>
    </row>
    <row r="287" spans="1:10" hidden="1" x14ac:dyDescent="0.25">
      <c r="A287" s="15" t="s">
        <v>184</v>
      </c>
      <c r="B287" s="16" t="s">
        <v>185</v>
      </c>
      <c r="C287" s="10">
        <v>35000</v>
      </c>
      <c r="D287" s="11"/>
      <c r="E287" s="12"/>
      <c r="F287" s="10"/>
      <c r="G287" s="10"/>
      <c r="H287" s="10"/>
      <c r="J287" s="7"/>
    </row>
    <row r="288" spans="1:10" hidden="1" x14ac:dyDescent="0.25">
      <c r="A288" s="17" t="s">
        <v>16</v>
      </c>
      <c r="B288" s="18" t="s">
        <v>17</v>
      </c>
      <c r="C288" s="10">
        <v>35000</v>
      </c>
      <c r="D288" s="11"/>
      <c r="E288" s="12"/>
      <c r="F288" s="10"/>
      <c r="G288" s="10"/>
      <c r="H288" s="10"/>
      <c r="J288" s="7"/>
    </row>
    <row r="289" spans="1:10" hidden="1" x14ac:dyDescent="0.25">
      <c r="A289" s="19" t="s">
        <v>42</v>
      </c>
      <c r="B289" s="18" t="s">
        <v>43</v>
      </c>
      <c r="C289" s="10">
        <v>35000</v>
      </c>
      <c r="D289" s="11"/>
      <c r="E289" s="12"/>
      <c r="F289" s="10"/>
      <c r="G289" s="10"/>
      <c r="H289" s="10"/>
      <c r="J289" s="7"/>
    </row>
    <row r="290" spans="1:10" hidden="1" x14ac:dyDescent="0.25">
      <c r="A290" s="20" t="s">
        <v>102</v>
      </c>
      <c r="B290" s="18" t="s">
        <v>103</v>
      </c>
      <c r="C290" s="21">
        <v>35000</v>
      </c>
      <c r="D290" s="22"/>
      <c r="E290" s="23"/>
      <c r="F290" s="21"/>
      <c r="G290" s="21"/>
      <c r="H290" s="21">
        <f>C290+F290-G290</f>
        <v>35000</v>
      </c>
      <c r="J290" s="7"/>
    </row>
    <row r="291" spans="1:10" hidden="1" x14ac:dyDescent="0.25">
      <c r="A291" s="15" t="s">
        <v>186</v>
      </c>
      <c r="B291" s="16" t="s">
        <v>187</v>
      </c>
      <c r="C291" s="10">
        <v>78959794</v>
      </c>
      <c r="D291" s="11">
        <v>16269049.84</v>
      </c>
      <c r="E291" s="12"/>
      <c r="F291" s="10"/>
      <c r="G291" s="10"/>
      <c r="H291" s="10"/>
      <c r="J291" s="7"/>
    </row>
    <row r="292" spans="1:10" hidden="1" x14ac:dyDescent="0.25">
      <c r="A292" s="17" t="s">
        <v>188</v>
      </c>
      <c r="B292" s="18" t="s">
        <v>189</v>
      </c>
      <c r="C292" s="10">
        <v>12669703</v>
      </c>
      <c r="D292" s="11">
        <v>2440357.4900000002</v>
      </c>
      <c r="E292" s="12"/>
      <c r="F292" s="10"/>
      <c r="G292" s="10"/>
      <c r="H292" s="10"/>
      <c r="J292" s="7"/>
    </row>
    <row r="293" spans="1:10" hidden="1" x14ac:dyDescent="0.25">
      <c r="A293" s="19" t="s">
        <v>62</v>
      </c>
      <c r="B293" s="18" t="s">
        <v>63</v>
      </c>
      <c r="C293" s="10">
        <v>328043</v>
      </c>
      <c r="D293" s="11"/>
      <c r="E293" s="12"/>
      <c r="F293" s="10"/>
      <c r="G293" s="10"/>
      <c r="H293" s="10"/>
      <c r="J293" s="7"/>
    </row>
    <row r="294" spans="1:10" hidden="1" x14ac:dyDescent="0.25">
      <c r="A294" s="20" t="s">
        <v>64</v>
      </c>
      <c r="B294" s="18" t="s">
        <v>65</v>
      </c>
      <c r="C294" s="21">
        <v>328043</v>
      </c>
      <c r="D294" s="22"/>
      <c r="E294" s="23"/>
      <c r="F294" s="21"/>
      <c r="G294" s="21"/>
      <c r="H294" s="21">
        <f>C294+F294-G294</f>
        <v>328043</v>
      </c>
      <c r="J294" s="7"/>
    </row>
    <row r="295" spans="1:10" hidden="1" x14ac:dyDescent="0.25">
      <c r="A295" s="19" t="s">
        <v>73</v>
      </c>
      <c r="B295" s="18" t="s">
        <v>74</v>
      </c>
      <c r="C295" s="10">
        <v>75858</v>
      </c>
      <c r="D295" s="11"/>
      <c r="E295" s="12"/>
      <c r="F295" s="10"/>
      <c r="G295" s="10"/>
      <c r="H295" s="10"/>
      <c r="J295" s="7"/>
    </row>
    <row r="296" spans="1:10" hidden="1" x14ac:dyDescent="0.25">
      <c r="A296" s="20" t="s">
        <v>75</v>
      </c>
      <c r="B296" s="18" t="s">
        <v>76</v>
      </c>
      <c r="C296" s="21">
        <v>10000</v>
      </c>
      <c r="D296" s="22"/>
      <c r="E296" s="23"/>
      <c r="F296" s="21"/>
      <c r="G296" s="21"/>
      <c r="H296" s="21">
        <f t="shared" ref="H296:H297" si="29">C296+F296-G296</f>
        <v>10000</v>
      </c>
      <c r="J296" s="7"/>
    </row>
    <row r="297" spans="1:10" hidden="1" x14ac:dyDescent="0.25">
      <c r="A297" s="20" t="s">
        <v>77</v>
      </c>
      <c r="B297" s="18" t="s">
        <v>78</v>
      </c>
      <c r="C297" s="21">
        <v>65858</v>
      </c>
      <c r="D297" s="22"/>
      <c r="E297" s="23"/>
      <c r="F297" s="21"/>
      <c r="G297" s="21"/>
      <c r="H297" s="21">
        <f t="shared" si="29"/>
        <v>65858</v>
      </c>
      <c r="J297" s="7"/>
    </row>
    <row r="298" spans="1:10" hidden="1" x14ac:dyDescent="0.25">
      <c r="A298" s="19" t="s">
        <v>18</v>
      </c>
      <c r="B298" s="18" t="s">
        <v>19</v>
      </c>
      <c r="C298" s="10">
        <v>150000</v>
      </c>
      <c r="D298" s="11">
        <v>295.35000000000002</v>
      </c>
      <c r="E298" s="12"/>
      <c r="F298" s="10"/>
      <c r="G298" s="10"/>
      <c r="H298" s="10"/>
      <c r="J298" s="7"/>
    </row>
    <row r="299" spans="1:10" hidden="1" x14ac:dyDescent="0.25">
      <c r="A299" s="20" t="s">
        <v>20</v>
      </c>
      <c r="B299" s="18" t="s">
        <v>21</v>
      </c>
      <c r="C299" s="21">
        <v>100000</v>
      </c>
      <c r="D299" s="22">
        <v>295.35000000000002</v>
      </c>
      <c r="E299" s="23"/>
      <c r="F299" s="21"/>
      <c r="G299" s="21"/>
      <c r="H299" s="21">
        <f t="shared" ref="H299:H300" si="30">C299+F299-G299</f>
        <v>100000</v>
      </c>
      <c r="J299" s="7"/>
    </row>
    <row r="300" spans="1:10" hidden="1" x14ac:dyDescent="0.25">
      <c r="A300" s="20" t="s">
        <v>22</v>
      </c>
      <c r="B300" s="18" t="s">
        <v>23</v>
      </c>
      <c r="C300" s="21">
        <v>50000</v>
      </c>
      <c r="D300" s="22"/>
      <c r="E300" s="23"/>
      <c r="F300" s="21"/>
      <c r="G300" s="21"/>
      <c r="H300" s="21">
        <f t="shared" si="30"/>
        <v>50000</v>
      </c>
      <c r="J300" s="7"/>
    </row>
    <row r="301" spans="1:10" hidden="1" x14ac:dyDescent="0.25">
      <c r="A301" s="19" t="s">
        <v>24</v>
      </c>
      <c r="B301" s="18" t="s">
        <v>25</v>
      </c>
      <c r="C301" s="10">
        <v>4855302</v>
      </c>
      <c r="D301" s="11">
        <v>2196180.92</v>
      </c>
      <c r="E301" s="12"/>
      <c r="F301" s="10"/>
      <c r="G301" s="10"/>
      <c r="H301" s="10"/>
      <c r="J301" s="7"/>
    </row>
    <row r="302" spans="1:10" hidden="1" x14ac:dyDescent="0.25">
      <c r="A302" s="20" t="s">
        <v>93</v>
      </c>
      <c r="B302" s="18" t="s">
        <v>94</v>
      </c>
      <c r="C302" s="21">
        <v>199810</v>
      </c>
      <c r="D302" s="22">
        <v>4850.25</v>
      </c>
      <c r="E302" s="23"/>
      <c r="F302" s="21"/>
      <c r="G302" s="21"/>
      <c r="H302" s="21">
        <f t="shared" ref="H302:H303" si="31">C302+F302-G302</f>
        <v>199810</v>
      </c>
      <c r="J302" s="7"/>
    </row>
    <row r="303" spans="1:10" hidden="1" x14ac:dyDescent="0.25">
      <c r="A303" s="20" t="s">
        <v>26</v>
      </c>
      <c r="B303" s="18" t="s">
        <v>27</v>
      </c>
      <c r="C303" s="21">
        <v>4655492</v>
      </c>
      <c r="D303" s="22">
        <v>2191330.67</v>
      </c>
      <c r="E303" s="23"/>
      <c r="F303" s="21"/>
      <c r="G303" s="21"/>
      <c r="H303" s="21">
        <f t="shared" si="31"/>
        <v>4655492</v>
      </c>
      <c r="J303" s="7"/>
    </row>
    <row r="304" spans="1:10" hidden="1" x14ac:dyDescent="0.25">
      <c r="A304" s="19" t="s">
        <v>42</v>
      </c>
      <c r="B304" s="18" t="s">
        <v>43</v>
      </c>
      <c r="C304" s="10">
        <v>54000</v>
      </c>
      <c r="D304" s="11"/>
      <c r="E304" s="12"/>
      <c r="F304" s="10"/>
      <c r="G304" s="10"/>
      <c r="H304" s="10"/>
      <c r="J304" s="7"/>
    </row>
    <row r="305" spans="1:10" hidden="1" x14ac:dyDescent="0.25">
      <c r="A305" s="20" t="s">
        <v>104</v>
      </c>
      <c r="B305" s="18" t="s">
        <v>105</v>
      </c>
      <c r="C305" s="21">
        <v>39000</v>
      </c>
      <c r="D305" s="22"/>
      <c r="E305" s="23"/>
      <c r="F305" s="21"/>
      <c r="G305" s="21"/>
      <c r="H305" s="21">
        <f t="shared" ref="H305:H306" si="32">C305+F305-G305</f>
        <v>39000</v>
      </c>
      <c r="J305" s="7"/>
    </row>
    <row r="306" spans="1:10" hidden="1" x14ac:dyDescent="0.25">
      <c r="A306" s="20" t="s">
        <v>110</v>
      </c>
      <c r="B306" s="18" t="s">
        <v>43</v>
      </c>
      <c r="C306" s="21">
        <v>15000</v>
      </c>
      <c r="D306" s="22"/>
      <c r="E306" s="23"/>
      <c r="F306" s="21"/>
      <c r="G306" s="21"/>
      <c r="H306" s="21">
        <f t="shared" si="32"/>
        <v>15000</v>
      </c>
      <c r="J306" s="7"/>
    </row>
    <row r="307" spans="1:10" hidden="1" x14ac:dyDescent="0.25">
      <c r="A307" s="19" t="s">
        <v>56</v>
      </c>
      <c r="B307" s="18" t="s">
        <v>57</v>
      </c>
      <c r="C307" s="10">
        <v>200000</v>
      </c>
      <c r="D307" s="11"/>
      <c r="E307" s="12"/>
      <c r="F307" s="10"/>
      <c r="G307" s="10"/>
      <c r="H307" s="10"/>
      <c r="J307" s="7"/>
    </row>
    <row r="308" spans="1:10" hidden="1" x14ac:dyDescent="0.25">
      <c r="A308" s="20" t="s">
        <v>58</v>
      </c>
      <c r="B308" s="18" t="s">
        <v>59</v>
      </c>
      <c r="C308" s="21">
        <v>200000</v>
      </c>
      <c r="D308" s="22"/>
      <c r="E308" s="23"/>
      <c r="F308" s="21"/>
      <c r="G308" s="21"/>
      <c r="H308" s="21">
        <f>C308+F308-G308</f>
        <v>200000</v>
      </c>
      <c r="J308" s="7"/>
    </row>
    <row r="309" spans="1:10" hidden="1" x14ac:dyDescent="0.25">
      <c r="A309" s="19" t="s">
        <v>123</v>
      </c>
      <c r="B309" s="18" t="s">
        <v>124</v>
      </c>
      <c r="C309" s="10">
        <v>2442000</v>
      </c>
      <c r="D309" s="11"/>
      <c r="E309" s="12"/>
      <c r="F309" s="10"/>
      <c r="G309" s="10"/>
      <c r="H309" s="10"/>
      <c r="J309" s="7"/>
    </row>
    <row r="310" spans="1:10" hidden="1" x14ac:dyDescent="0.25">
      <c r="A310" s="20" t="s">
        <v>129</v>
      </c>
      <c r="B310" s="18" t="s">
        <v>130</v>
      </c>
      <c r="C310" s="21">
        <v>1842000</v>
      </c>
      <c r="D310" s="22"/>
      <c r="E310" s="23"/>
      <c r="F310" s="21"/>
      <c r="G310" s="21"/>
      <c r="H310" s="21">
        <f t="shared" ref="H310:H311" si="33">C310+F310-G310</f>
        <v>1842000</v>
      </c>
      <c r="J310" s="7"/>
    </row>
    <row r="311" spans="1:10" hidden="1" x14ac:dyDescent="0.25">
      <c r="A311" s="20" t="s">
        <v>190</v>
      </c>
      <c r="B311" s="18" t="s">
        <v>191</v>
      </c>
      <c r="C311" s="21">
        <v>600000</v>
      </c>
      <c r="D311" s="22"/>
      <c r="E311" s="23"/>
      <c r="F311" s="21"/>
      <c r="G311" s="21"/>
      <c r="H311" s="21">
        <f t="shared" si="33"/>
        <v>600000</v>
      </c>
      <c r="J311" s="7"/>
    </row>
    <row r="312" spans="1:10" hidden="1" x14ac:dyDescent="0.25">
      <c r="A312" s="19" t="s">
        <v>192</v>
      </c>
      <c r="B312" s="18" t="s">
        <v>193</v>
      </c>
      <c r="C312" s="10">
        <v>4562500</v>
      </c>
      <c r="D312" s="11">
        <v>243881.22</v>
      </c>
      <c r="E312" s="12"/>
      <c r="F312" s="10"/>
      <c r="G312" s="10"/>
      <c r="H312" s="10"/>
      <c r="J312" s="7"/>
    </row>
    <row r="313" spans="1:10" hidden="1" x14ac:dyDescent="0.25">
      <c r="A313" s="20" t="s">
        <v>194</v>
      </c>
      <c r="B313" s="18" t="s">
        <v>195</v>
      </c>
      <c r="C313" s="21">
        <v>4562500</v>
      </c>
      <c r="D313" s="22">
        <v>243881.22</v>
      </c>
      <c r="E313" s="23"/>
      <c r="F313" s="21"/>
      <c r="G313" s="21"/>
      <c r="H313" s="21">
        <f>C313+F313-G313</f>
        <v>4562500</v>
      </c>
      <c r="J313" s="7"/>
    </row>
    <row r="314" spans="1:10" hidden="1" x14ac:dyDescent="0.25">
      <c r="A314" s="19" t="s">
        <v>177</v>
      </c>
      <c r="B314" s="18" t="s">
        <v>178</v>
      </c>
      <c r="C314" s="10">
        <v>2000</v>
      </c>
      <c r="D314" s="11"/>
      <c r="E314" s="12"/>
      <c r="F314" s="10"/>
      <c r="G314" s="10"/>
      <c r="H314" s="10"/>
      <c r="J314" s="7"/>
    </row>
    <row r="315" spans="1:10" hidden="1" x14ac:dyDescent="0.25">
      <c r="A315" s="20" t="s">
        <v>179</v>
      </c>
      <c r="B315" s="18" t="s">
        <v>178</v>
      </c>
      <c r="C315" s="21">
        <v>2000</v>
      </c>
      <c r="D315" s="22"/>
      <c r="E315" s="23"/>
      <c r="F315" s="21"/>
      <c r="G315" s="21"/>
      <c r="H315" s="21">
        <f>C315+F315-G315</f>
        <v>2000</v>
      </c>
      <c r="J315" s="7"/>
    </row>
    <row r="316" spans="1:10" hidden="1" x14ac:dyDescent="0.25">
      <c r="A316" s="17" t="s">
        <v>196</v>
      </c>
      <c r="B316" s="18" t="s">
        <v>197</v>
      </c>
      <c r="C316" s="10">
        <v>66290091</v>
      </c>
      <c r="D316" s="11">
        <v>13828692.35</v>
      </c>
      <c r="E316" s="12"/>
      <c r="F316" s="10"/>
      <c r="G316" s="10"/>
      <c r="H316" s="10"/>
      <c r="J316" s="7"/>
    </row>
    <row r="317" spans="1:10" hidden="1" x14ac:dyDescent="0.25">
      <c r="A317" s="19" t="s">
        <v>62</v>
      </c>
      <c r="B317" s="18" t="s">
        <v>63</v>
      </c>
      <c r="C317" s="10">
        <v>1832408</v>
      </c>
      <c r="D317" s="11"/>
      <c r="E317" s="12"/>
      <c r="F317" s="10"/>
      <c r="G317" s="10"/>
      <c r="H317" s="10"/>
      <c r="J317" s="7"/>
    </row>
    <row r="318" spans="1:10" hidden="1" x14ac:dyDescent="0.25">
      <c r="A318" s="20" t="s">
        <v>64</v>
      </c>
      <c r="B318" s="18" t="s">
        <v>65</v>
      </c>
      <c r="C318" s="21">
        <v>1832408</v>
      </c>
      <c r="D318" s="22"/>
      <c r="E318" s="23"/>
      <c r="F318" s="21"/>
      <c r="G318" s="21"/>
      <c r="H318" s="21">
        <f>C318+F318-G318</f>
        <v>1832408</v>
      </c>
      <c r="J318" s="7"/>
    </row>
    <row r="319" spans="1:10" hidden="1" x14ac:dyDescent="0.25">
      <c r="A319" s="19" t="s">
        <v>73</v>
      </c>
      <c r="B319" s="18" t="s">
        <v>74</v>
      </c>
      <c r="C319" s="10">
        <v>417593</v>
      </c>
      <c r="D319" s="11"/>
      <c r="E319" s="12"/>
      <c r="F319" s="10"/>
      <c r="G319" s="10"/>
      <c r="H319" s="10"/>
      <c r="J319" s="7"/>
    </row>
    <row r="320" spans="1:10" hidden="1" x14ac:dyDescent="0.25">
      <c r="A320" s="20" t="s">
        <v>75</v>
      </c>
      <c r="B320" s="18" t="s">
        <v>76</v>
      </c>
      <c r="C320" s="21">
        <v>50000</v>
      </c>
      <c r="D320" s="22"/>
      <c r="E320" s="23"/>
      <c r="F320" s="21"/>
      <c r="G320" s="21"/>
      <c r="H320" s="21">
        <f>C320+F320-G320</f>
        <v>50000</v>
      </c>
      <c r="J320" s="7"/>
    </row>
    <row r="321" spans="1:10" hidden="1" x14ac:dyDescent="0.25">
      <c r="A321" s="20" t="s">
        <v>77</v>
      </c>
      <c r="B321" s="18" t="s">
        <v>78</v>
      </c>
      <c r="C321" s="21">
        <v>367593</v>
      </c>
      <c r="D321" s="22"/>
      <c r="E321" s="23"/>
      <c r="F321" s="21"/>
      <c r="G321" s="21"/>
      <c r="H321" s="21">
        <f>C321+F321-G321</f>
        <v>367593</v>
      </c>
      <c r="J321" s="7"/>
    </row>
    <row r="322" spans="1:10" hidden="1" x14ac:dyDescent="0.25">
      <c r="A322" s="19" t="s">
        <v>18</v>
      </c>
      <c r="B322" s="18" t="s">
        <v>19</v>
      </c>
      <c r="C322" s="10">
        <v>680000</v>
      </c>
      <c r="D322" s="11">
        <v>1673.65</v>
      </c>
      <c r="E322" s="12"/>
      <c r="F322" s="10"/>
      <c r="G322" s="10"/>
      <c r="H322" s="10"/>
      <c r="J322" s="7"/>
    </row>
    <row r="323" spans="1:10" hidden="1" x14ac:dyDescent="0.25">
      <c r="A323" s="20" t="s">
        <v>20</v>
      </c>
      <c r="B323" s="18" t="s">
        <v>21</v>
      </c>
      <c r="C323" s="21">
        <v>400000</v>
      </c>
      <c r="D323" s="22">
        <v>1673.65</v>
      </c>
      <c r="E323" s="23"/>
      <c r="F323" s="21"/>
      <c r="G323" s="21"/>
      <c r="H323" s="21">
        <f t="shared" ref="H323:H324" si="34">C323+F323-G323</f>
        <v>400000</v>
      </c>
      <c r="J323" s="7"/>
    </row>
    <row r="324" spans="1:10" hidden="1" x14ac:dyDescent="0.25">
      <c r="A324" s="20" t="s">
        <v>22</v>
      </c>
      <c r="B324" s="18" t="s">
        <v>23</v>
      </c>
      <c r="C324" s="21">
        <v>280000</v>
      </c>
      <c r="D324" s="22"/>
      <c r="E324" s="23"/>
      <c r="F324" s="21"/>
      <c r="G324" s="21"/>
      <c r="H324" s="21">
        <f t="shared" si="34"/>
        <v>280000</v>
      </c>
      <c r="J324" s="7"/>
    </row>
    <row r="325" spans="1:10" hidden="1" x14ac:dyDescent="0.25">
      <c r="A325" s="19" t="s">
        <v>24</v>
      </c>
      <c r="B325" s="18" t="s">
        <v>25</v>
      </c>
      <c r="C325" s="10">
        <v>23938590</v>
      </c>
      <c r="D325" s="11">
        <v>12445025.119999999</v>
      </c>
      <c r="E325" s="12"/>
      <c r="F325" s="10"/>
      <c r="G325" s="10"/>
      <c r="H325" s="10"/>
      <c r="J325" s="7"/>
    </row>
    <row r="326" spans="1:10" hidden="1" x14ac:dyDescent="0.25">
      <c r="A326" s="20" t="s">
        <v>93</v>
      </c>
      <c r="B326" s="18" t="s">
        <v>94</v>
      </c>
      <c r="C326" s="21">
        <v>1090590</v>
      </c>
      <c r="D326" s="22">
        <v>27484.75</v>
      </c>
      <c r="E326" s="23"/>
      <c r="F326" s="21"/>
      <c r="G326" s="21"/>
      <c r="H326" s="21">
        <f t="shared" ref="H326:H327" si="35">C326+F326-G326</f>
        <v>1090590</v>
      </c>
      <c r="J326" s="7"/>
    </row>
    <row r="327" spans="1:10" hidden="1" x14ac:dyDescent="0.25">
      <c r="A327" s="20" t="s">
        <v>26</v>
      </c>
      <c r="B327" s="18" t="s">
        <v>27</v>
      </c>
      <c r="C327" s="21">
        <v>22848000</v>
      </c>
      <c r="D327" s="22">
        <v>12417540.369999999</v>
      </c>
      <c r="E327" s="23"/>
      <c r="F327" s="21"/>
      <c r="G327" s="21"/>
      <c r="H327" s="21">
        <f t="shared" si="35"/>
        <v>22848000</v>
      </c>
      <c r="J327" s="7"/>
    </row>
    <row r="328" spans="1:10" hidden="1" x14ac:dyDescent="0.25">
      <c r="A328" s="19" t="s">
        <v>42</v>
      </c>
      <c r="B328" s="18" t="s">
        <v>43</v>
      </c>
      <c r="C328" s="10">
        <v>291000</v>
      </c>
      <c r="D328" s="11"/>
      <c r="E328" s="12"/>
      <c r="F328" s="10"/>
      <c r="G328" s="10"/>
      <c r="H328" s="10"/>
      <c r="J328" s="7"/>
    </row>
    <row r="329" spans="1:10" hidden="1" x14ac:dyDescent="0.25">
      <c r="A329" s="20" t="s">
        <v>104</v>
      </c>
      <c r="B329" s="18" t="s">
        <v>105</v>
      </c>
      <c r="C329" s="21">
        <v>206000</v>
      </c>
      <c r="D329" s="22"/>
      <c r="E329" s="23"/>
      <c r="F329" s="21"/>
      <c r="G329" s="21"/>
      <c r="H329" s="21">
        <f t="shared" ref="H329:H330" si="36">C329+F329-G329</f>
        <v>206000</v>
      </c>
      <c r="J329" s="7"/>
    </row>
    <row r="330" spans="1:10" hidden="1" x14ac:dyDescent="0.25">
      <c r="A330" s="20" t="s">
        <v>110</v>
      </c>
      <c r="B330" s="18" t="s">
        <v>43</v>
      </c>
      <c r="C330" s="21">
        <v>85000</v>
      </c>
      <c r="D330" s="22"/>
      <c r="E330" s="23"/>
      <c r="F330" s="21"/>
      <c r="G330" s="21"/>
      <c r="H330" s="21">
        <f t="shared" si="36"/>
        <v>85000</v>
      </c>
      <c r="J330" s="7"/>
    </row>
    <row r="331" spans="1:10" hidden="1" x14ac:dyDescent="0.25">
      <c r="A331" s="19" t="s">
        <v>123</v>
      </c>
      <c r="B331" s="18" t="s">
        <v>124</v>
      </c>
      <c r="C331" s="10">
        <v>13838000</v>
      </c>
      <c r="D331" s="11"/>
      <c r="E331" s="12"/>
      <c r="F331" s="10"/>
      <c r="G331" s="10"/>
      <c r="H331" s="10"/>
      <c r="J331" s="7"/>
    </row>
    <row r="332" spans="1:10" hidden="1" x14ac:dyDescent="0.25">
      <c r="A332" s="20" t="s">
        <v>129</v>
      </c>
      <c r="B332" s="18" t="s">
        <v>130</v>
      </c>
      <c r="C332" s="21">
        <v>10438000</v>
      </c>
      <c r="D332" s="22"/>
      <c r="E332" s="23"/>
      <c r="F332" s="21"/>
      <c r="G332" s="21"/>
      <c r="H332" s="21">
        <f t="shared" ref="H332:H333" si="37">C332+F332-G332</f>
        <v>10438000</v>
      </c>
      <c r="J332" s="7"/>
    </row>
    <row r="333" spans="1:10" hidden="1" x14ac:dyDescent="0.25">
      <c r="A333" s="20" t="s">
        <v>190</v>
      </c>
      <c r="B333" s="18" t="s">
        <v>191</v>
      </c>
      <c r="C333" s="21">
        <v>3400000</v>
      </c>
      <c r="D333" s="22"/>
      <c r="E333" s="23"/>
      <c r="F333" s="21"/>
      <c r="G333" s="21"/>
      <c r="H333" s="21">
        <f t="shared" si="37"/>
        <v>3400000</v>
      </c>
      <c r="J333" s="7"/>
    </row>
    <row r="334" spans="1:10" hidden="1" x14ac:dyDescent="0.25">
      <c r="A334" s="19" t="s">
        <v>192</v>
      </c>
      <c r="B334" s="18" t="s">
        <v>193</v>
      </c>
      <c r="C334" s="10">
        <v>25287500</v>
      </c>
      <c r="D334" s="11">
        <v>1381993.58</v>
      </c>
      <c r="E334" s="12"/>
      <c r="F334" s="10"/>
      <c r="G334" s="10"/>
      <c r="H334" s="10"/>
      <c r="J334" s="7"/>
    </row>
    <row r="335" spans="1:10" hidden="1" x14ac:dyDescent="0.25">
      <c r="A335" s="20" t="s">
        <v>194</v>
      </c>
      <c r="B335" s="18" t="s">
        <v>195</v>
      </c>
      <c r="C335" s="21">
        <v>25287500</v>
      </c>
      <c r="D335" s="22">
        <v>1381993.58</v>
      </c>
      <c r="E335" s="23"/>
      <c r="F335" s="21"/>
      <c r="G335" s="21"/>
      <c r="H335" s="21">
        <f>C335+F335-G335</f>
        <v>25287500</v>
      </c>
      <c r="J335" s="7"/>
    </row>
    <row r="336" spans="1:10" hidden="1" x14ac:dyDescent="0.25">
      <c r="A336" s="19" t="s">
        <v>177</v>
      </c>
      <c r="B336" s="18" t="s">
        <v>178</v>
      </c>
      <c r="C336" s="10">
        <v>5000</v>
      </c>
      <c r="D336" s="11"/>
      <c r="E336" s="12"/>
      <c r="F336" s="10"/>
      <c r="G336" s="10"/>
      <c r="H336" s="10"/>
      <c r="J336" s="7"/>
    </row>
    <row r="337" spans="1:10" hidden="1" x14ac:dyDescent="0.25">
      <c r="A337" s="20" t="s">
        <v>179</v>
      </c>
      <c r="B337" s="18" t="s">
        <v>178</v>
      </c>
      <c r="C337" s="21">
        <v>5000</v>
      </c>
      <c r="D337" s="22"/>
      <c r="E337" s="23"/>
      <c r="F337" s="21"/>
      <c r="G337" s="21"/>
      <c r="H337" s="21">
        <f>C337+F337-G337</f>
        <v>5000</v>
      </c>
      <c r="J337" s="7"/>
    </row>
    <row r="338" spans="1:10" hidden="1" x14ac:dyDescent="0.25">
      <c r="A338" s="15" t="s">
        <v>198</v>
      </c>
      <c r="B338" s="16" t="s">
        <v>199</v>
      </c>
      <c r="C338" s="10">
        <v>27363700</v>
      </c>
      <c r="D338" s="11">
        <v>185135</v>
      </c>
      <c r="E338" s="12"/>
      <c r="F338" s="10"/>
      <c r="G338" s="10"/>
      <c r="H338" s="10"/>
      <c r="J338" s="7"/>
    </row>
    <row r="339" spans="1:10" hidden="1" x14ac:dyDescent="0.25">
      <c r="A339" s="17" t="s">
        <v>16</v>
      </c>
      <c r="B339" s="18" t="s">
        <v>17</v>
      </c>
      <c r="C339" s="10">
        <v>3000000</v>
      </c>
      <c r="D339" s="11">
        <v>0</v>
      </c>
      <c r="E339" s="12"/>
      <c r="F339" s="10"/>
      <c r="G339" s="10"/>
      <c r="H339" s="10"/>
      <c r="J339" s="7"/>
    </row>
    <row r="340" spans="1:10" hidden="1" x14ac:dyDescent="0.25">
      <c r="A340" s="19" t="s">
        <v>192</v>
      </c>
      <c r="B340" s="18" t="s">
        <v>193</v>
      </c>
      <c r="C340" s="10">
        <v>1000000</v>
      </c>
      <c r="D340" s="11"/>
      <c r="E340" s="12"/>
      <c r="F340" s="10"/>
      <c r="G340" s="10"/>
      <c r="H340" s="10"/>
      <c r="J340" s="7"/>
    </row>
    <row r="341" spans="1:10" hidden="1" x14ac:dyDescent="0.25">
      <c r="A341" s="20">
        <v>4262</v>
      </c>
      <c r="B341" s="18" t="s">
        <v>195</v>
      </c>
      <c r="C341" s="21">
        <v>1000000</v>
      </c>
      <c r="D341" s="22"/>
      <c r="E341" s="23"/>
      <c r="F341" s="21"/>
      <c r="G341" s="21"/>
      <c r="H341" s="21">
        <f>C341+F341-G341</f>
        <v>1000000</v>
      </c>
      <c r="J341" s="7"/>
    </row>
    <row r="342" spans="1:10" hidden="1" x14ac:dyDescent="0.25">
      <c r="A342" s="19" t="s">
        <v>177</v>
      </c>
      <c r="B342" s="18" t="s">
        <v>178</v>
      </c>
      <c r="C342" s="10">
        <v>2000000</v>
      </c>
      <c r="D342" s="11">
        <v>0</v>
      </c>
      <c r="E342" s="12"/>
      <c r="F342" s="10"/>
      <c r="G342" s="10"/>
      <c r="H342" s="10"/>
      <c r="J342" s="7"/>
    </row>
    <row r="343" spans="1:10" hidden="1" x14ac:dyDescent="0.25">
      <c r="A343" s="20" t="s">
        <v>179</v>
      </c>
      <c r="B343" s="18" t="s">
        <v>178</v>
      </c>
      <c r="C343" s="21">
        <v>2000000</v>
      </c>
      <c r="D343" s="22">
        <v>0</v>
      </c>
      <c r="E343" s="23"/>
      <c r="F343" s="21"/>
      <c r="G343" s="21"/>
      <c r="H343" s="21">
        <f>C343+F343-G343</f>
        <v>2000000</v>
      </c>
      <c r="J343" s="7"/>
    </row>
    <row r="344" spans="1:10" hidden="1" x14ac:dyDescent="0.25">
      <c r="A344" s="17" t="s">
        <v>188</v>
      </c>
      <c r="B344" s="18" t="s">
        <v>189</v>
      </c>
      <c r="C344" s="10">
        <v>6935700</v>
      </c>
      <c r="D344" s="11">
        <v>29020.26</v>
      </c>
      <c r="E344" s="12"/>
      <c r="F344" s="10"/>
      <c r="G344" s="10"/>
      <c r="H344" s="10"/>
      <c r="J344" s="7"/>
    </row>
    <row r="345" spans="1:10" hidden="1" x14ac:dyDescent="0.25">
      <c r="A345" s="19" t="s">
        <v>62</v>
      </c>
      <c r="B345" s="18" t="s">
        <v>63</v>
      </c>
      <c r="C345" s="10">
        <v>10000</v>
      </c>
      <c r="D345" s="11"/>
      <c r="E345" s="12"/>
      <c r="F345" s="10"/>
      <c r="G345" s="10"/>
      <c r="H345" s="10"/>
      <c r="J345" s="7"/>
    </row>
    <row r="346" spans="1:10" hidden="1" x14ac:dyDescent="0.25">
      <c r="A346" s="20" t="s">
        <v>64</v>
      </c>
      <c r="B346" s="18" t="s">
        <v>65</v>
      </c>
      <c r="C346" s="21">
        <v>10000</v>
      </c>
      <c r="D346" s="22"/>
      <c r="E346" s="23"/>
      <c r="F346" s="21"/>
      <c r="G346" s="21"/>
      <c r="H346" s="21">
        <f>C346+F346-G346</f>
        <v>10000</v>
      </c>
      <c r="J346" s="7"/>
    </row>
    <row r="347" spans="1:10" hidden="1" x14ac:dyDescent="0.25">
      <c r="A347" s="19" t="s">
        <v>73</v>
      </c>
      <c r="B347" s="18" t="s">
        <v>74</v>
      </c>
      <c r="C347" s="10">
        <v>3700</v>
      </c>
      <c r="D347" s="11"/>
      <c r="E347" s="12"/>
      <c r="F347" s="10"/>
      <c r="G347" s="10"/>
      <c r="H347" s="10"/>
      <c r="J347" s="7"/>
    </row>
    <row r="348" spans="1:10" hidden="1" x14ac:dyDescent="0.25">
      <c r="A348" s="20" t="s">
        <v>75</v>
      </c>
      <c r="B348" s="18" t="s">
        <v>76</v>
      </c>
      <c r="C348" s="21">
        <v>2000</v>
      </c>
      <c r="D348" s="22"/>
      <c r="E348" s="23"/>
      <c r="F348" s="21"/>
      <c r="G348" s="21"/>
      <c r="H348" s="21">
        <f t="shared" ref="H348:H349" si="38">C348+F348-G348</f>
        <v>2000</v>
      </c>
      <c r="J348" s="7"/>
    </row>
    <row r="349" spans="1:10" hidden="1" x14ac:dyDescent="0.25">
      <c r="A349" s="20" t="s">
        <v>77</v>
      </c>
      <c r="B349" s="18" t="s">
        <v>78</v>
      </c>
      <c r="C349" s="21">
        <v>1700</v>
      </c>
      <c r="D349" s="22"/>
      <c r="E349" s="23"/>
      <c r="F349" s="21"/>
      <c r="G349" s="21"/>
      <c r="H349" s="21">
        <f t="shared" si="38"/>
        <v>1700</v>
      </c>
      <c r="J349" s="7"/>
    </row>
    <row r="350" spans="1:10" hidden="1" x14ac:dyDescent="0.25">
      <c r="A350" s="19" t="s">
        <v>18</v>
      </c>
      <c r="B350" s="18" t="s">
        <v>19</v>
      </c>
      <c r="C350" s="10">
        <v>40000</v>
      </c>
      <c r="D350" s="11"/>
      <c r="E350" s="12"/>
      <c r="F350" s="10"/>
      <c r="G350" s="10"/>
      <c r="H350" s="10"/>
      <c r="J350" s="7"/>
    </row>
    <row r="351" spans="1:10" hidden="1" x14ac:dyDescent="0.25">
      <c r="A351" s="20" t="s">
        <v>20</v>
      </c>
      <c r="B351" s="18" t="s">
        <v>21</v>
      </c>
      <c r="C351" s="21">
        <v>40000</v>
      </c>
      <c r="D351" s="22"/>
      <c r="E351" s="23"/>
      <c r="F351" s="21"/>
      <c r="G351" s="21"/>
      <c r="H351" s="21">
        <f>C351+F351-G351</f>
        <v>40000</v>
      </c>
      <c r="J351" s="7"/>
    </row>
    <row r="352" spans="1:10" hidden="1" x14ac:dyDescent="0.25">
      <c r="A352" s="19" t="s">
        <v>24</v>
      </c>
      <c r="B352" s="18" t="s">
        <v>25</v>
      </c>
      <c r="C352" s="10">
        <v>136000</v>
      </c>
      <c r="D352" s="11">
        <v>14195.26</v>
      </c>
      <c r="E352" s="12"/>
      <c r="F352" s="10"/>
      <c r="G352" s="10"/>
      <c r="H352" s="10"/>
      <c r="J352" s="7"/>
    </row>
    <row r="353" spans="1:10" hidden="1" x14ac:dyDescent="0.25">
      <c r="A353" s="20" t="s">
        <v>89</v>
      </c>
      <c r="B353" s="18" t="s">
        <v>90</v>
      </c>
      <c r="C353" s="21">
        <v>1000</v>
      </c>
      <c r="D353" s="22"/>
      <c r="E353" s="23"/>
      <c r="F353" s="21"/>
      <c r="G353" s="21"/>
      <c r="H353" s="21">
        <f t="shared" ref="H353:H355" si="39">C353+F353-G353</f>
        <v>1000</v>
      </c>
      <c r="J353" s="7"/>
    </row>
    <row r="354" spans="1:10" hidden="1" x14ac:dyDescent="0.25">
      <c r="A354" s="20" t="s">
        <v>93</v>
      </c>
      <c r="B354" s="18" t="s">
        <v>94</v>
      </c>
      <c r="C354" s="21">
        <v>15000</v>
      </c>
      <c r="D354" s="22">
        <v>675</v>
      </c>
      <c r="E354" s="23"/>
      <c r="F354" s="21"/>
      <c r="G354" s="21"/>
      <c r="H354" s="21">
        <f t="shared" si="39"/>
        <v>15000</v>
      </c>
      <c r="J354" s="7"/>
    </row>
    <row r="355" spans="1:10" hidden="1" x14ac:dyDescent="0.25">
      <c r="A355" s="20" t="s">
        <v>26</v>
      </c>
      <c r="B355" s="18" t="s">
        <v>27</v>
      </c>
      <c r="C355" s="21">
        <v>120000</v>
      </c>
      <c r="D355" s="22">
        <v>13520.26</v>
      </c>
      <c r="E355" s="23"/>
      <c r="F355" s="21"/>
      <c r="G355" s="21"/>
      <c r="H355" s="21">
        <f t="shared" si="39"/>
        <v>120000</v>
      </c>
      <c r="J355" s="7"/>
    </row>
    <row r="356" spans="1:10" hidden="1" x14ac:dyDescent="0.25">
      <c r="A356" s="19" t="s">
        <v>42</v>
      </c>
      <c r="B356" s="18" t="s">
        <v>43</v>
      </c>
      <c r="C356" s="10">
        <v>25000</v>
      </c>
      <c r="D356" s="11"/>
      <c r="E356" s="12"/>
      <c r="F356" s="10"/>
      <c r="G356" s="10"/>
      <c r="H356" s="10"/>
      <c r="J356" s="7"/>
    </row>
    <row r="357" spans="1:10" hidden="1" x14ac:dyDescent="0.25">
      <c r="A357" s="20" t="s">
        <v>104</v>
      </c>
      <c r="B357" s="18" t="s">
        <v>105</v>
      </c>
      <c r="C357" s="21">
        <v>10000</v>
      </c>
      <c r="D357" s="22"/>
      <c r="E357" s="23"/>
      <c r="F357" s="21"/>
      <c r="G357" s="21"/>
      <c r="H357" s="21">
        <f t="shared" ref="H357:H358" si="40">C357+F357-G357</f>
        <v>10000</v>
      </c>
      <c r="J357" s="7"/>
    </row>
    <row r="358" spans="1:10" hidden="1" x14ac:dyDescent="0.25">
      <c r="A358" s="20" t="s">
        <v>110</v>
      </c>
      <c r="B358" s="18" t="s">
        <v>43</v>
      </c>
      <c r="C358" s="21">
        <v>15000</v>
      </c>
      <c r="D358" s="22"/>
      <c r="E358" s="23"/>
      <c r="F358" s="21"/>
      <c r="G358" s="21"/>
      <c r="H358" s="21">
        <f t="shared" si="40"/>
        <v>15000</v>
      </c>
      <c r="J358" s="7"/>
    </row>
    <row r="359" spans="1:10" hidden="1" x14ac:dyDescent="0.25">
      <c r="A359" s="19" t="s">
        <v>123</v>
      </c>
      <c r="B359" s="18" t="s">
        <v>124</v>
      </c>
      <c r="C359" s="10">
        <v>21000</v>
      </c>
      <c r="D359" s="11"/>
      <c r="E359" s="12"/>
      <c r="F359" s="10"/>
      <c r="G359" s="10"/>
      <c r="H359" s="10"/>
      <c r="J359" s="7"/>
    </row>
    <row r="360" spans="1:10" hidden="1" x14ac:dyDescent="0.25">
      <c r="A360" s="20" t="s">
        <v>129</v>
      </c>
      <c r="B360" s="18" t="s">
        <v>130</v>
      </c>
      <c r="C360" s="21">
        <v>20000</v>
      </c>
      <c r="D360" s="22"/>
      <c r="E360" s="23"/>
      <c r="F360" s="21"/>
      <c r="G360" s="21"/>
      <c r="H360" s="21">
        <f t="shared" ref="H360:H361" si="41">C360+F360-G360</f>
        <v>20000</v>
      </c>
      <c r="J360" s="7"/>
    </row>
    <row r="361" spans="1:10" hidden="1" x14ac:dyDescent="0.25">
      <c r="A361" s="20" t="s">
        <v>200</v>
      </c>
      <c r="B361" s="18" t="s">
        <v>201</v>
      </c>
      <c r="C361" s="21">
        <v>1000</v>
      </c>
      <c r="D361" s="22"/>
      <c r="E361" s="23"/>
      <c r="F361" s="21"/>
      <c r="G361" s="21"/>
      <c r="H361" s="21">
        <f t="shared" si="41"/>
        <v>1000</v>
      </c>
      <c r="J361" s="7"/>
    </row>
    <row r="362" spans="1:10" hidden="1" x14ac:dyDescent="0.25">
      <c r="A362" s="19" t="s">
        <v>192</v>
      </c>
      <c r="B362" s="18" t="s">
        <v>193</v>
      </c>
      <c r="C362" s="10">
        <v>3200000</v>
      </c>
      <c r="D362" s="11"/>
      <c r="E362" s="12"/>
      <c r="F362" s="10"/>
      <c r="G362" s="10"/>
      <c r="H362" s="10"/>
      <c r="J362" s="7"/>
    </row>
    <row r="363" spans="1:10" hidden="1" x14ac:dyDescent="0.25">
      <c r="A363" s="20" t="s">
        <v>194</v>
      </c>
      <c r="B363" s="18" t="s">
        <v>195</v>
      </c>
      <c r="C363" s="21">
        <v>3200000</v>
      </c>
      <c r="D363" s="22"/>
      <c r="E363" s="23"/>
      <c r="F363" s="21"/>
      <c r="G363" s="21"/>
      <c r="H363" s="21">
        <f>C363+F363-G363</f>
        <v>3200000</v>
      </c>
      <c r="J363" s="7"/>
    </row>
    <row r="364" spans="1:10" hidden="1" x14ac:dyDescent="0.25">
      <c r="A364" s="19" t="s">
        <v>177</v>
      </c>
      <c r="B364" s="18" t="s">
        <v>178</v>
      </c>
      <c r="C364" s="10">
        <v>3500000</v>
      </c>
      <c r="D364" s="11">
        <v>14825</v>
      </c>
      <c r="E364" s="12"/>
      <c r="F364" s="10"/>
      <c r="G364" s="10"/>
      <c r="H364" s="10"/>
      <c r="J364" s="7"/>
    </row>
    <row r="365" spans="1:10" hidden="1" x14ac:dyDescent="0.25">
      <c r="A365" s="20" t="s">
        <v>179</v>
      </c>
      <c r="B365" s="18" t="s">
        <v>178</v>
      </c>
      <c r="C365" s="21">
        <v>3500000</v>
      </c>
      <c r="D365" s="22">
        <v>14825</v>
      </c>
      <c r="E365" s="23"/>
      <c r="F365" s="21"/>
      <c r="G365" s="21"/>
      <c r="H365" s="21">
        <f>C365+F365-G365</f>
        <v>3500000</v>
      </c>
      <c r="J365" s="7"/>
    </row>
    <row r="366" spans="1:10" hidden="1" x14ac:dyDescent="0.25">
      <c r="A366" s="17" t="s">
        <v>202</v>
      </c>
      <c r="B366" s="18" t="s">
        <v>203</v>
      </c>
      <c r="C366" s="10">
        <v>17428000</v>
      </c>
      <c r="D366" s="11">
        <v>156114.74</v>
      </c>
      <c r="E366" s="12"/>
      <c r="F366" s="10"/>
      <c r="G366" s="10"/>
      <c r="H366" s="10"/>
      <c r="J366" s="7"/>
    </row>
    <row r="367" spans="1:10" hidden="1" x14ac:dyDescent="0.25">
      <c r="A367" s="19" t="s">
        <v>62</v>
      </c>
      <c r="B367" s="18" t="s">
        <v>63</v>
      </c>
      <c r="C367" s="10">
        <v>50000</v>
      </c>
      <c r="D367" s="11"/>
      <c r="E367" s="12"/>
      <c r="F367" s="10"/>
      <c r="G367" s="10"/>
      <c r="H367" s="10"/>
      <c r="J367" s="7"/>
    </row>
    <row r="368" spans="1:10" hidden="1" x14ac:dyDescent="0.25">
      <c r="A368" s="20" t="s">
        <v>64</v>
      </c>
      <c r="B368" s="18" t="s">
        <v>65</v>
      </c>
      <c r="C368" s="21">
        <v>50000</v>
      </c>
      <c r="D368" s="22"/>
      <c r="E368" s="23"/>
      <c r="F368" s="21"/>
      <c r="G368" s="21"/>
      <c r="H368" s="21">
        <f>C368+F368-G368</f>
        <v>50000</v>
      </c>
      <c r="J368" s="7"/>
    </row>
    <row r="369" spans="1:10" hidden="1" x14ac:dyDescent="0.25">
      <c r="A369" s="19" t="s">
        <v>73</v>
      </c>
      <c r="B369" s="18" t="s">
        <v>74</v>
      </c>
      <c r="C369" s="10">
        <v>21000</v>
      </c>
      <c r="D369" s="11"/>
      <c r="E369" s="12"/>
      <c r="F369" s="10"/>
      <c r="G369" s="10"/>
      <c r="H369" s="10"/>
      <c r="J369" s="7"/>
    </row>
    <row r="370" spans="1:10" hidden="1" x14ac:dyDescent="0.25">
      <c r="A370" s="20" t="s">
        <v>75</v>
      </c>
      <c r="B370" s="18" t="s">
        <v>76</v>
      </c>
      <c r="C370" s="21">
        <v>10000</v>
      </c>
      <c r="D370" s="22"/>
      <c r="E370" s="23"/>
      <c r="F370" s="21"/>
      <c r="G370" s="21"/>
      <c r="H370" s="21">
        <f t="shared" ref="H370:H371" si="42">C370+F370-G370</f>
        <v>10000</v>
      </c>
      <c r="J370" s="7"/>
    </row>
    <row r="371" spans="1:10" hidden="1" x14ac:dyDescent="0.25">
      <c r="A371" s="20" t="s">
        <v>77</v>
      </c>
      <c r="B371" s="18" t="s">
        <v>78</v>
      </c>
      <c r="C371" s="21">
        <v>11000</v>
      </c>
      <c r="D371" s="22"/>
      <c r="E371" s="23"/>
      <c r="F371" s="21"/>
      <c r="G371" s="21"/>
      <c r="H371" s="21">
        <f t="shared" si="42"/>
        <v>11000</v>
      </c>
      <c r="J371" s="7"/>
    </row>
    <row r="372" spans="1:10" hidden="1" x14ac:dyDescent="0.25">
      <c r="A372" s="19" t="s">
        <v>18</v>
      </c>
      <c r="B372" s="18" t="s">
        <v>19</v>
      </c>
      <c r="C372" s="10">
        <v>200000</v>
      </c>
      <c r="D372" s="11"/>
      <c r="E372" s="12"/>
      <c r="F372" s="10"/>
      <c r="G372" s="10"/>
      <c r="H372" s="10"/>
      <c r="J372" s="7"/>
    </row>
    <row r="373" spans="1:10" hidden="1" x14ac:dyDescent="0.25">
      <c r="A373" s="20" t="s">
        <v>20</v>
      </c>
      <c r="B373" s="18" t="s">
        <v>21</v>
      </c>
      <c r="C373" s="21">
        <v>200000</v>
      </c>
      <c r="D373" s="22"/>
      <c r="E373" s="23"/>
      <c r="F373" s="21"/>
      <c r="G373" s="21"/>
      <c r="H373" s="21">
        <f>C373+F373-G373</f>
        <v>200000</v>
      </c>
      <c r="J373" s="7"/>
    </row>
    <row r="374" spans="1:10" hidden="1" x14ac:dyDescent="0.25">
      <c r="A374" s="19" t="s">
        <v>24</v>
      </c>
      <c r="B374" s="18" t="s">
        <v>25</v>
      </c>
      <c r="C374" s="10">
        <v>887000</v>
      </c>
      <c r="D374" s="11">
        <v>80439.740000000005</v>
      </c>
      <c r="E374" s="12"/>
      <c r="F374" s="10"/>
      <c r="G374" s="10"/>
      <c r="H374" s="10"/>
      <c r="J374" s="7"/>
    </row>
    <row r="375" spans="1:10" hidden="1" x14ac:dyDescent="0.25">
      <c r="A375" s="20" t="s">
        <v>89</v>
      </c>
      <c r="B375" s="18" t="s">
        <v>90</v>
      </c>
      <c r="C375" s="21">
        <v>2000</v>
      </c>
      <c r="D375" s="22"/>
      <c r="E375" s="23"/>
      <c r="F375" s="21"/>
      <c r="G375" s="21"/>
      <c r="H375" s="21">
        <f t="shared" ref="H375:H377" si="43">C375+F375-G375</f>
        <v>2000</v>
      </c>
      <c r="J375" s="7"/>
    </row>
    <row r="376" spans="1:10" hidden="1" x14ac:dyDescent="0.25">
      <c r="A376" s="20" t="s">
        <v>93</v>
      </c>
      <c r="B376" s="18" t="s">
        <v>94</v>
      </c>
      <c r="C376" s="21">
        <v>85000</v>
      </c>
      <c r="D376" s="22">
        <v>3825</v>
      </c>
      <c r="E376" s="23"/>
      <c r="F376" s="21"/>
      <c r="G376" s="21"/>
      <c r="H376" s="21">
        <f t="shared" si="43"/>
        <v>85000</v>
      </c>
      <c r="J376" s="7"/>
    </row>
    <row r="377" spans="1:10" hidden="1" x14ac:dyDescent="0.25">
      <c r="A377" s="20" t="s">
        <v>26</v>
      </c>
      <c r="B377" s="18" t="s">
        <v>27</v>
      </c>
      <c r="C377" s="21">
        <v>800000</v>
      </c>
      <c r="D377" s="22">
        <v>76614.740000000005</v>
      </c>
      <c r="E377" s="23"/>
      <c r="F377" s="21"/>
      <c r="G377" s="21"/>
      <c r="H377" s="21">
        <f t="shared" si="43"/>
        <v>800000</v>
      </c>
      <c r="J377" s="7"/>
    </row>
    <row r="378" spans="1:10" hidden="1" x14ac:dyDescent="0.25">
      <c r="A378" s="19" t="s">
        <v>42</v>
      </c>
      <c r="B378" s="18" t="s">
        <v>43</v>
      </c>
      <c r="C378" s="10">
        <v>145000</v>
      </c>
      <c r="D378" s="11"/>
      <c r="E378" s="12"/>
      <c r="F378" s="10"/>
      <c r="G378" s="10"/>
      <c r="H378" s="10"/>
      <c r="J378" s="7"/>
    </row>
    <row r="379" spans="1:10" hidden="1" x14ac:dyDescent="0.25">
      <c r="A379" s="20" t="s">
        <v>104</v>
      </c>
      <c r="B379" s="18" t="s">
        <v>105</v>
      </c>
      <c r="C379" s="21">
        <v>60000</v>
      </c>
      <c r="D379" s="22"/>
      <c r="E379" s="23"/>
      <c r="F379" s="21"/>
      <c r="G379" s="21"/>
      <c r="H379" s="21">
        <f t="shared" ref="H379:H380" si="44">C379+F379-G379</f>
        <v>60000</v>
      </c>
      <c r="J379" s="7"/>
    </row>
    <row r="380" spans="1:10" hidden="1" x14ac:dyDescent="0.25">
      <c r="A380" s="20" t="s">
        <v>110</v>
      </c>
      <c r="B380" s="18" t="s">
        <v>43</v>
      </c>
      <c r="C380" s="21">
        <v>85000</v>
      </c>
      <c r="D380" s="22"/>
      <c r="E380" s="23"/>
      <c r="F380" s="21"/>
      <c r="G380" s="21"/>
      <c r="H380" s="21">
        <f t="shared" si="44"/>
        <v>85000</v>
      </c>
      <c r="J380" s="7"/>
    </row>
    <row r="381" spans="1:10" hidden="1" x14ac:dyDescent="0.25">
      <c r="A381" s="19" t="s">
        <v>123</v>
      </c>
      <c r="B381" s="18" t="s">
        <v>124</v>
      </c>
      <c r="C381" s="10">
        <v>125000</v>
      </c>
      <c r="D381" s="11"/>
      <c r="E381" s="12"/>
      <c r="F381" s="10"/>
      <c r="G381" s="10"/>
      <c r="H381" s="10"/>
      <c r="J381" s="7"/>
    </row>
    <row r="382" spans="1:10" hidden="1" x14ac:dyDescent="0.25">
      <c r="A382" s="20" t="s">
        <v>129</v>
      </c>
      <c r="B382" s="18" t="s">
        <v>130</v>
      </c>
      <c r="C382" s="21">
        <v>115000</v>
      </c>
      <c r="D382" s="22"/>
      <c r="E382" s="23"/>
      <c r="F382" s="21"/>
      <c r="G382" s="21"/>
      <c r="H382" s="21">
        <f t="shared" ref="H382:H383" si="45">C382+F382-G382</f>
        <v>115000</v>
      </c>
      <c r="J382" s="7"/>
    </row>
    <row r="383" spans="1:10" hidden="1" x14ac:dyDescent="0.25">
      <c r="A383" s="20" t="s">
        <v>200</v>
      </c>
      <c r="B383" s="18" t="s">
        <v>201</v>
      </c>
      <c r="C383" s="21">
        <v>10000</v>
      </c>
      <c r="D383" s="22"/>
      <c r="E383" s="23"/>
      <c r="F383" s="21"/>
      <c r="G383" s="21"/>
      <c r="H383" s="21">
        <f t="shared" si="45"/>
        <v>10000</v>
      </c>
      <c r="J383" s="7"/>
    </row>
    <row r="384" spans="1:10" hidden="1" x14ac:dyDescent="0.25">
      <c r="A384" s="19" t="s">
        <v>192</v>
      </c>
      <c r="B384" s="18" t="s">
        <v>193</v>
      </c>
      <c r="C384" s="10">
        <v>9000000</v>
      </c>
      <c r="D384" s="11"/>
      <c r="E384" s="12"/>
      <c r="F384" s="10"/>
      <c r="G384" s="10"/>
      <c r="H384" s="10"/>
      <c r="J384" s="7"/>
    </row>
    <row r="385" spans="1:10" hidden="1" x14ac:dyDescent="0.25">
      <c r="A385" s="20" t="s">
        <v>194</v>
      </c>
      <c r="B385" s="18" t="s">
        <v>195</v>
      </c>
      <c r="C385" s="21">
        <v>9000000</v>
      </c>
      <c r="D385" s="22"/>
      <c r="E385" s="23"/>
      <c r="F385" s="21"/>
      <c r="G385" s="21"/>
      <c r="H385" s="21">
        <f>C385+F385-G385</f>
        <v>9000000</v>
      </c>
      <c r="J385" s="7"/>
    </row>
    <row r="386" spans="1:10" hidden="1" x14ac:dyDescent="0.25">
      <c r="A386" s="19" t="s">
        <v>177</v>
      </c>
      <c r="B386" s="18" t="s">
        <v>178</v>
      </c>
      <c r="C386" s="10">
        <v>7000000</v>
      </c>
      <c r="D386" s="11">
        <v>75675</v>
      </c>
      <c r="E386" s="12"/>
      <c r="F386" s="10"/>
      <c r="G386" s="10"/>
      <c r="H386" s="10"/>
      <c r="J386" s="7"/>
    </row>
    <row r="387" spans="1:10" hidden="1" x14ac:dyDescent="0.25">
      <c r="A387" s="20" t="s">
        <v>179</v>
      </c>
      <c r="B387" s="18" t="s">
        <v>178</v>
      </c>
      <c r="C387" s="21">
        <v>7000000</v>
      </c>
      <c r="D387" s="22">
        <v>75675</v>
      </c>
      <c r="E387" s="23"/>
      <c r="F387" s="21"/>
      <c r="G387" s="21"/>
      <c r="H387" s="21">
        <f>C387+F387-G387</f>
        <v>7000000</v>
      </c>
      <c r="J387" s="7"/>
    </row>
    <row r="388" spans="1:10" hidden="1" x14ac:dyDescent="0.25">
      <c r="A388" s="15" t="s">
        <v>204</v>
      </c>
      <c r="B388" s="16" t="s">
        <v>205</v>
      </c>
      <c r="C388" s="10">
        <v>1502000</v>
      </c>
      <c r="D388" s="11">
        <v>54445.98</v>
      </c>
      <c r="E388" s="12"/>
      <c r="F388" s="10"/>
      <c r="G388" s="10"/>
      <c r="H388" s="10"/>
      <c r="J388" s="7"/>
    </row>
    <row r="389" spans="1:10" hidden="1" x14ac:dyDescent="0.25">
      <c r="A389" s="17" t="s">
        <v>16</v>
      </c>
      <c r="B389" s="18" t="s">
        <v>17</v>
      </c>
      <c r="C389" s="10">
        <v>1502000</v>
      </c>
      <c r="D389" s="11">
        <v>54445.98</v>
      </c>
      <c r="E389" s="12"/>
      <c r="F389" s="10"/>
      <c r="G389" s="10"/>
      <c r="H389" s="10"/>
      <c r="J389" s="7"/>
    </row>
    <row r="390" spans="1:10" hidden="1" x14ac:dyDescent="0.25">
      <c r="A390" s="19" t="s">
        <v>24</v>
      </c>
      <c r="B390" s="18" t="s">
        <v>25</v>
      </c>
      <c r="C390" s="10">
        <v>1501000</v>
      </c>
      <c r="D390" s="11">
        <v>54445.98</v>
      </c>
      <c r="E390" s="12"/>
      <c r="F390" s="10"/>
      <c r="G390" s="10"/>
      <c r="H390" s="10"/>
      <c r="J390" s="7"/>
    </row>
    <row r="391" spans="1:10" hidden="1" x14ac:dyDescent="0.25">
      <c r="A391" s="20" t="s">
        <v>91</v>
      </c>
      <c r="B391" s="18" t="s">
        <v>92</v>
      </c>
      <c r="C391" s="21">
        <v>1450000</v>
      </c>
      <c r="D391" s="22">
        <v>41029.279999999999</v>
      </c>
      <c r="E391" s="23"/>
      <c r="F391" s="21"/>
      <c r="G391" s="21"/>
      <c r="H391" s="21">
        <f t="shared" ref="H391:H392" si="46">C391+F391-G391</f>
        <v>1450000</v>
      </c>
      <c r="J391" s="7"/>
    </row>
    <row r="392" spans="1:10" hidden="1" x14ac:dyDescent="0.25">
      <c r="A392" s="20" t="s">
        <v>26</v>
      </c>
      <c r="B392" s="18" t="s">
        <v>27</v>
      </c>
      <c r="C392" s="21">
        <v>51000</v>
      </c>
      <c r="D392" s="22">
        <v>13416.7</v>
      </c>
      <c r="E392" s="23"/>
      <c r="F392" s="21"/>
      <c r="G392" s="21"/>
      <c r="H392" s="21">
        <f t="shared" si="46"/>
        <v>51000</v>
      </c>
      <c r="J392" s="7"/>
    </row>
    <row r="393" spans="1:10" hidden="1" x14ac:dyDescent="0.25">
      <c r="A393" s="19" t="s">
        <v>177</v>
      </c>
      <c r="B393" s="18" t="s">
        <v>178</v>
      </c>
      <c r="C393" s="10">
        <v>1000</v>
      </c>
      <c r="D393" s="11"/>
      <c r="E393" s="12"/>
      <c r="F393" s="10"/>
      <c r="G393" s="10"/>
      <c r="H393" s="10"/>
      <c r="J393" s="7"/>
    </row>
    <row r="394" spans="1:10" hidden="1" x14ac:dyDescent="0.25">
      <c r="A394" s="20" t="s">
        <v>179</v>
      </c>
      <c r="B394" s="18" t="s">
        <v>178</v>
      </c>
      <c r="C394" s="21">
        <v>1000</v>
      </c>
      <c r="D394" s="22"/>
      <c r="E394" s="23"/>
      <c r="F394" s="21"/>
      <c r="G394" s="21"/>
      <c r="H394" s="21">
        <f>C394+F394-G394</f>
        <v>1000</v>
      </c>
      <c r="J394" s="7"/>
    </row>
    <row r="395" spans="1:10" hidden="1" x14ac:dyDescent="0.25">
      <c r="A395" s="15" t="s">
        <v>206</v>
      </c>
      <c r="B395" s="16" t="s">
        <v>207</v>
      </c>
      <c r="C395" s="10">
        <v>48266460</v>
      </c>
      <c r="D395" s="11">
        <v>4731703.83</v>
      </c>
      <c r="E395" s="12"/>
      <c r="F395" s="10"/>
      <c r="G395" s="10"/>
      <c r="H395" s="10"/>
      <c r="J395" s="7"/>
    </row>
    <row r="396" spans="1:10" hidden="1" x14ac:dyDescent="0.25">
      <c r="A396" s="17" t="s">
        <v>16</v>
      </c>
      <c r="B396" s="18" t="s">
        <v>17</v>
      </c>
      <c r="C396" s="10">
        <v>130000</v>
      </c>
      <c r="D396" s="11">
        <v>659.32</v>
      </c>
      <c r="E396" s="12"/>
      <c r="F396" s="10"/>
      <c r="G396" s="10"/>
      <c r="H396" s="10"/>
      <c r="J396" s="7"/>
    </row>
    <row r="397" spans="1:10" hidden="1" x14ac:dyDescent="0.25">
      <c r="A397" s="19" t="s">
        <v>24</v>
      </c>
      <c r="B397" s="18" t="s">
        <v>25</v>
      </c>
      <c r="C397" s="10">
        <v>20000</v>
      </c>
      <c r="D397" s="11"/>
      <c r="E397" s="12"/>
      <c r="F397" s="10"/>
      <c r="G397" s="10"/>
      <c r="H397" s="10"/>
      <c r="J397" s="7"/>
    </row>
    <row r="398" spans="1:10" hidden="1" x14ac:dyDescent="0.25">
      <c r="A398" s="20" t="s">
        <v>26</v>
      </c>
      <c r="B398" s="18" t="s">
        <v>27</v>
      </c>
      <c r="C398" s="21">
        <v>20000</v>
      </c>
      <c r="D398" s="22"/>
      <c r="E398" s="23"/>
      <c r="F398" s="21"/>
      <c r="G398" s="21"/>
      <c r="H398" s="21">
        <f>C398+F398-G398</f>
        <v>20000</v>
      </c>
      <c r="J398" s="7"/>
    </row>
    <row r="399" spans="1:10" hidden="1" x14ac:dyDescent="0.25">
      <c r="A399" s="19" t="s">
        <v>42</v>
      </c>
      <c r="B399" s="18" t="s">
        <v>43</v>
      </c>
      <c r="C399" s="10">
        <v>10000</v>
      </c>
      <c r="D399" s="11">
        <v>659.32</v>
      </c>
      <c r="E399" s="12"/>
      <c r="F399" s="10"/>
      <c r="G399" s="10"/>
      <c r="H399" s="10"/>
      <c r="J399" s="7"/>
    </row>
    <row r="400" spans="1:10" hidden="1" x14ac:dyDescent="0.25">
      <c r="A400" s="20" t="s">
        <v>110</v>
      </c>
      <c r="B400" s="18" t="s">
        <v>43</v>
      </c>
      <c r="C400" s="21">
        <v>10000</v>
      </c>
      <c r="D400" s="22">
        <v>659.32</v>
      </c>
      <c r="E400" s="23"/>
      <c r="F400" s="21"/>
      <c r="G400" s="21"/>
      <c r="H400" s="21">
        <f>C400+F400-G400</f>
        <v>10000</v>
      </c>
      <c r="J400" s="7"/>
    </row>
    <row r="401" spans="1:10" hidden="1" x14ac:dyDescent="0.25">
      <c r="A401" s="19" t="s">
        <v>177</v>
      </c>
      <c r="B401" s="18" t="s">
        <v>178</v>
      </c>
      <c r="C401" s="10">
        <v>100000</v>
      </c>
      <c r="D401" s="11"/>
      <c r="E401" s="12"/>
      <c r="F401" s="10"/>
      <c r="G401" s="10"/>
      <c r="H401" s="10"/>
      <c r="J401" s="7"/>
    </row>
    <row r="402" spans="1:10" hidden="1" x14ac:dyDescent="0.25">
      <c r="A402" s="20" t="s">
        <v>179</v>
      </c>
      <c r="B402" s="18" t="s">
        <v>178</v>
      </c>
      <c r="C402" s="21">
        <v>100000</v>
      </c>
      <c r="D402" s="22"/>
      <c r="E402" s="23"/>
      <c r="F402" s="21"/>
      <c r="G402" s="21"/>
      <c r="H402" s="21">
        <f>C402+F402-G402</f>
        <v>100000</v>
      </c>
      <c r="J402" s="7"/>
    </row>
    <row r="403" spans="1:10" hidden="1" x14ac:dyDescent="0.25">
      <c r="A403" s="17" t="s">
        <v>188</v>
      </c>
      <c r="B403" s="18" t="s">
        <v>189</v>
      </c>
      <c r="C403" s="10">
        <v>8221450</v>
      </c>
      <c r="D403" s="11">
        <v>709534.2</v>
      </c>
      <c r="E403" s="12"/>
      <c r="F403" s="10"/>
      <c r="G403" s="10"/>
      <c r="H403" s="10"/>
      <c r="J403" s="7"/>
    </row>
    <row r="404" spans="1:10" hidden="1" x14ac:dyDescent="0.25">
      <c r="A404" s="19" t="s">
        <v>62</v>
      </c>
      <c r="B404" s="18" t="s">
        <v>63</v>
      </c>
      <c r="C404" s="10">
        <v>220600</v>
      </c>
      <c r="D404" s="11">
        <v>5865.73</v>
      </c>
      <c r="E404" s="12"/>
      <c r="F404" s="10"/>
      <c r="G404" s="10"/>
      <c r="H404" s="10"/>
      <c r="J404" s="7"/>
    </row>
    <row r="405" spans="1:10" hidden="1" x14ac:dyDescent="0.25">
      <c r="A405" s="20" t="s">
        <v>64</v>
      </c>
      <c r="B405" s="18" t="s">
        <v>65</v>
      </c>
      <c r="C405" s="21">
        <v>220600</v>
      </c>
      <c r="D405" s="22">
        <v>5865.73</v>
      </c>
      <c r="E405" s="23"/>
      <c r="F405" s="21"/>
      <c r="G405" s="21"/>
      <c r="H405" s="21">
        <f>C405+F405-G405</f>
        <v>220600</v>
      </c>
      <c r="J405" s="7"/>
    </row>
    <row r="406" spans="1:10" hidden="1" x14ac:dyDescent="0.25">
      <c r="A406" s="19" t="s">
        <v>73</v>
      </c>
      <c r="B406" s="18" t="s">
        <v>74</v>
      </c>
      <c r="C406" s="10">
        <v>106600</v>
      </c>
      <c r="D406" s="11">
        <v>2627.8</v>
      </c>
      <c r="E406" s="12"/>
      <c r="F406" s="10"/>
      <c r="G406" s="10"/>
      <c r="H406" s="10"/>
      <c r="J406" s="7"/>
    </row>
    <row r="407" spans="1:10" hidden="1" x14ac:dyDescent="0.25">
      <c r="A407" s="20" t="s">
        <v>75</v>
      </c>
      <c r="B407" s="18" t="s">
        <v>76</v>
      </c>
      <c r="C407" s="21">
        <v>60100</v>
      </c>
      <c r="D407" s="22"/>
      <c r="E407" s="23"/>
      <c r="F407" s="21"/>
      <c r="G407" s="21"/>
      <c r="H407" s="21">
        <f t="shared" ref="H407:H408" si="47">C407+F407-G407</f>
        <v>60100</v>
      </c>
      <c r="J407" s="7"/>
    </row>
    <row r="408" spans="1:10" hidden="1" x14ac:dyDescent="0.25">
      <c r="A408" s="20" t="s">
        <v>77</v>
      </c>
      <c r="B408" s="18" t="s">
        <v>78</v>
      </c>
      <c r="C408" s="21">
        <v>46500</v>
      </c>
      <c r="D408" s="22">
        <v>2627.8</v>
      </c>
      <c r="E408" s="23"/>
      <c r="F408" s="21"/>
      <c r="G408" s="21"/>
      <c r="H408" s="21">
        <f t="shared" si="47"/>
        <v>46500</v>
      </c>
      <c r="J408" s="7"/>
    </row>
    <row r="409" spans="1:10" hidden="1" x14ac:dyDescent="0.25">
      <c r="A409" s="19" t="s">
        <v>18</v>
      </c>
      <c r="B409" s="18" t="s">
        <v>19</v>
      </c>
      <c r="C409" s="10">
        <v>430000</v>
      </c>
      <c r="D409" s="11">
        <v>30</v>
      </c>
      <c r="E409" s="12"/>
      <c r="F409" s="10"/>
      <c r="G409" s="10"/>
      <c r="H409" s="10"/>
      <c r="J409" s="7"/>
    </row>
    <row r="410" spans="1:10" hidden="1" x14ac:dyDescent="0.25">
      <c r="A410" s="20" t="s">
        <v>20</v>
      </c>
      <c r="B410" s="18" t="s">
        <v>21</v>
      </c>
      <c r="C410" s="21">
        <v>350000</v>
      </c>
      <c r="D410" s="22">
        <v>30</v>
      </c>
      <c r="E410" s="23"/>
      <c r="F410" s="21"/>
      <c r="G410" s="21"/>
      <c r="H410" s="21">
        <f t="shared" ref="H410:H411" si="48">C410+F410-G410</f>
        <v>350000</v>
      </c>
      <c r="J410" s="7"/>
    </row>
    <row r="411" spans="1:10" hidden="1" x14ac:dyDescent="0.25">
      <c r="A411" s="20" t="s">
        <v>22</v>
      </c>
      <c r="B411" s="18" t="s">
        <v>23</v>
      </c>
      <c r="C411" s="21">
        <v>80000</v>
      </c>
      <c r="D411" s="22"/>
      <c r="E411" s="23"/>
      <c r="F411" s="21"/>
      <c r="G411" s="21"/>
      <c r="H411" s="21">
        <f t="shared" si="48"/>
        <v>80000</v>
      </c>
      <c r="J411" s="7"/>
    </row>
    <row r="412" spans="1:10" hidden="1" x14ac:dyDescent="0.25">
      <c r="A412" s="19" t="s">
        <v>24</v>
      </c>
      <c r="B412" s="18" t="s">
        <v>25</v>
      </c>
      <c r="C412" s="10">
        <v>1653000</v>
      </c>
      <c r="D412" s="11">
        <v>2132.92</v>
      </c>
      <c r="E412" s="12"/>
      <c r="F412" s="10"/>
      <c r="G412" s="10"/>
      <c r="H412" s="10"/>
      <c r="J412" s="7"/>
    </row>
    <row r="413" spans="1:10" hidden="1" x14ac:dyDescent="0.25">
      <c r="A413" s="20" t="s">
        <v>93</v>
      </c>
      <c r="B413" s="18" t="s">
        <v>94</v>
      </c>
      <c r="C413" s="21">
        <v>645000</v>
      </c>
      <c r="D413" s="22"/>
      <c r="E413" s="23"/>
      <c r="F413" s="21"/>
      <c r="G413" s="21"/>
      <c r="H413" s="21">
        <f t="shared" ref="H413:H415" si="49">C413+F413-G413</f>
        <v>645000</v>
      </c>
      <c r="J413" s="7"/>
    </row>
    <row r="414" spans="1:10" hidden="1" x14ac:dyDescent="0.25">
      <c r="A414" s="20" t="s">
        <v>97</v>
      </c>
      <c r="B414" s="18" t="s">
        <v>98</v>
      </c>
      <c r="C414" s="21">
        <v>608000</v>
      </c>
      <c r="D414" s="22"/>
      <c r="E414" s="23"/>
      <c r="F414" s="21"/>
      <c r="G414" s="21"/>
      <c r="H414" s="21">
        <f t="shared" si="49"/>
        <v>608000</v>
      </c>
      <c r="J414" s="7"/>
    </row>
    <row r="415" spans="1:10" hidden="1" x14ac:dyDescent="0.25">
      <c r="A415" s="20" t="s">
        <v>26</v>
      </c>
      <c r="B415" s="18" t="s">
        <v>27</v>
      </c>
      <c r="C415" s="21">
        <v>400000</v>
      </c>
      <c r="D415" s="22">
        <v>2132.92</v>
      </c>
      <c r="E415" s="23"/>
      <c r="F415" s="21"/>
      <c r="G415" s="21"/>
      <c r="H415" s="21">
        <f t="shared" si="49"/>
        <v>400000</v>
      </c>
      <c r="J415" s="7"/>
    </row>
    <row r="416" spans="1:10" hidden="1" x14ac:dyDescent="0.25">
      <c r="A416" s="19" t="s">
        <v>42</v>
      </c>
      <c r="B416" s="18" t="s">
        <v>43</v>
      </c>
      <c r="C416" s="10">
        <v>90000</v>
      </c>
      <c r="D416" s="11"/>
      <c r="E416" s="12"/>
      <c r="F416" s="10"/>
      <c r="G416" s="10"/>
      <c r="H416" s="10"/>
      <c r="J416" s="7"/>
    </row>
    <row r="417" spans="1:10" hidden="1" x14ac:dyDescent="0.25">
      <c r="A417" s="20" t="s">
        <v>104</v>
      </c>
      <c r="B417" s="18" t="s">
        <v>105</v>
      </c>
      <c r="C417" s="21">
        <v>65000</v>
      </c>
      <c r="D417" s="22"/>
      <c r="E417" s="23"/>
      <c r="F417" s="21"/>
      <c r="G417" s="21"/>
      <c r="H417" s="21">
        <f t="shared" ref="H417:H418" si="50">C417+F417-G417</f>
        <v>65000</v>
      </c>
      <c r="J417" s="7"/>
    </row>
    <row r="418" spans="1:10" hidden="1" x14ac:dyDescent="0.25">
      <c r="A418" s="20" t="s">
        <v>110</v>
      </c>
      <c r="B418" s="18" t="s">
        <v>43</v>
      </c>
      <c r="C418" s="21">
        <v>25000</v>
      </c>
      <c r="D418" s="22"/>
      <c r="E418" s="23"/>
      <c r="F418" s="21"/>
      <c r="G418" s="21"/>
      <c r="H418" s="21">
        <f t="shared" si="50"/>
        <v>25000</v>
      </c>
      <c r="J418" s="7"/>
    </row>
    <row r="419" spans="1:10" hidden="1" x14ac:dyDescent="0.25">
      <c r="A419" s="19" t="s">
        <v>48</v>
      </c>
      <c r="B419" s="18" t="s">
        <v>49</v>
      </c>
      <c r="C419" s="10">
        <v>5000</v>
      </c>
      <c r="D419" s="11"/>
      <c r="E419" s="12"/>
      <c r="F419" s="10"/>
      <c r="G419" s="10"/>
      <c r="H419" s="10"/>
      <c r="J419" s="7"/>
    </row>
    <row r="420" spans="1:10" hidden="1" x14ac:dyDescent="0.25">
      <c r="A420" s="20" t="s">
        <v>50</v>
      </c>
      <c r="B420" s="18" t="s">
        <v>51</v>
      </c>
      <c r="C420" s="21">
        <v>5000</v>
      </c>
      <c r="D420" s="22"/>
      <c r="E420" s="23"/>
      <c r="F420" s="21"/>
      <c r="G420" s="21"/>
      <c r="H420" s="21">
        <f>C420+F420-G420</f>
        <v>5000</v>
      </c>
      <c r="J420" s="7"/>
    </row>
    <row r="421" spans="1:10" hidden="1" x14ac:dyDescent="0.25">
      <c r="A421" s="19" t="s">
        <v>123</v>
      </c>
      <c r="B421" s="18" t="s">
        <v>124</v>
      </c>
      <c r="C421" s="10">
        <v>305000</v>
      </c>
      <c r="D421" s="11">
        <v>20955.68</v>
      </c>
      <c r="E421" s="12"/>
      <c r="F421" s="10"/>
      <c r="G421" s="10"/>
      <c r="H421" s="10"/>
      <c r="J421" s="7"/>
    </row>
    <row r="422" spans="1:10" hidden="1" x14ac:dyDescent="0.25">
      <c r="A422" s="20" t="s">
        <v>129</v>
      </c>
      <c r="B422" s="18" t="s">
        <v>130</v>
      </c>
      <c r="C422" s="21">
        <v>305000</v>
      </c>
      <c r="D422" s="22">
        <v>20955.68</v>
      </c>
      <c r="E422" s="23"/>
      <c r="F422" s="21"/>
      <c r="G422" s="21"/>
      <c r="H422" s="21">
        <f>C422+F422-G422</f>
        <v>305000</v>
      </c>
      <c r="J422" s="7"/>
    </row>
    <row r="423" spans="1:10" hidden="1" x14ac:dyDescent="0.25">
      <c r="A423" s="19" t="s">
        <v>208</v>
      </c>
      <c r="B423" s="18" t="s">
        <v>209</v>
      </c>
      <c r="C423" s="10">
        <v>56250</v>
      </c>
      <c r="D423" s="11">
        <v>56250</v>
      </c>
      <c r="E423" s="12"/>
      <c r="F423" s="10"/>
      <c r="G423" s="10"/>
      <c r="H423" s="10"/>
      <c r="J423" s="7"/>
    </row>
    <row r="424" spans="1:10" hidden="1" x14ac:dyDescent="0.25">
      <c r="A424" s="20" t="s">
        <v>210</v>
      </c>
      <c r="B424" s="18" t="s">
        <v>211</v>
      </c>
      <c r="C424" s="21">
        <v>56250</v>
      </c>
      <c r="D424" s="22">
        <v>56250</v>
      </c>
      <c r="E424" s="23"/>
      <c r="F424" s="21"/>
      <c r="G424" s="21"/>
      <c r="H424" s="21">
        <f>C424+F424-G424</f>
        <v>56250</v>
      </c>
      <c r="J424" s="7"/>
    </row>
    <row r="425" spans="1:10" hidden="1" x14ac:dyDescent="0.25">
      <c r="A425" s="19" t="s">
        <v>177</v>
      </c>
      <c r="B425" s="18" t="s">
        <v>178</v>
      </c>
      <c r="C425" s="10">
        <v>5355000</v>
      </c>
      <c r="D425" s="11">
        <v>621672.06999999995</v>
      </c>
      <c r="E425" s="12"/>
      <c r="F425" s="10"/>
      <c r="G425" s="10"/>
      <c r="H425" s="10"/>
      <c r="J425" s="7"/>
    </row>
    <row r="426" spans="1:10" hidden="1" x14ac:dyDescent="0.25">
      <c r="A426" s="20" t="s">
        <v>179</v>
      </c>
      <c r="B426" s="18" t="s">
        <v>178</v>
      </c>
      <c r="C426" s="21">
        <v>5355000</v>
      </c>
      <c r="D426" s="22">
        <v>621672.06999999995</v>
      </c>
      <c r="E426" s="23"/>
      <c r="F426" s="21"/>
      <c r="G426" s="21"/>
      <c r="H426" s="21">
        <f>C426+F426-G426</f>
        <v>5355000</v>
      </c>
      <c r="J426" s="7"/>
    </row>
    <row r="427" spans="1:10" hidden="1" x14ac:dyDescent="0.25">
      <c r="A427" s="17" t="s">
        <v>212</v>
      </c>
      <c r="B427" s="18" t="s">
        <v>213</v>
      </c>
      <c r="C427" s="10">
        <v>39915010</v>
      </c>
      <c r="D427" s="11">
        <v>4021510.31</v>
      </c>
      <c r="E427" s="12"/>
      <c r="F427" s="10"/>
      <c r="G427" s="10"/>
      <c r="H427" s="10"/>
      <c r="J427" s="7"/>
    </row>
    <row r="428" spans="1:10" hidden="1" x14ac:dyDescent="0.25">
      <c r="A428" s="19" t="s">
        <v>62</v>
      </c>
      <c r="B428" s="18" t="s">
        <v>63</v>
      </c>
      <c r="C428" s="10">
        <v>1020600</v>
      </c>
      <c r="D428" s="11">
        <v>42155.79</v>
      </c>
      <c r="E428" s="12"/>
      <c r="F428" s="10"/>
      <c r="G428" s="10"/>
      <c r="H428" s="10"/>
      <c r="J428" s="7"/>
    </row>
    <row r="429" spans="1:10" hidden="1" x14ac:dyDescent="0.25">
      <c r="A429" s="20" t="s">
        <v>64</v>
      </c>
      <c r="B429" s="18" t="s">
        <v>65</v>
      </c>
      <c r="C429" s="21">
        <v>1020600</v>
      </c>
      <c r="D429" s="22">
        <v>42155.79</v>
      </c>
      <c r="E429" s="23"/>
      <c r="F429" s="21"/>
      <c r="G429" s="21"/>
      <c r="H429" s="21">
        <f>C429+F429-G429</f>
        <v>1020600</v>
      </c>
      <c r="J429" s="7"/>
    </row>
    <row r="430" spans="1:10" hidden="1" x14ac:dyDescent="0.25">
      <c r="A430" s="19" t="s">
        <v>73</v>
      </c>
      <c r="B430" s="18" t="s">
        <v>74</v>
      </c>
      <c r="C430" s="10">
        <v>549000</v>
      </c>
      <c r="D430" s="11">
        <v>6790.8</v>
      </c>
      <c r="E430" s="12"/>
      <c r="F430" s="10"/>
      <c r="G430" s="10"/>
      <c r="H430" s="10"/>
      <c r="J430" s="7"/>
    </row>
    <row r="431" spans="1:10" hidden="1" x14ac:dyDescent="0.25">
      <c r="A431" s="20" t="s">
        <v>75</v>
      </c>
      <c r="B431" s="18" t="s">
        <v>76</v>
      </c>
      <c r="C431" s="21">
        <v>293000</v>
      </c>
      <c r="D431" s="22"/>
      <c r="E431" s="23"/>
      <c r="F431" s="21"/>
      <c r="G431" s="21"/>
      <c r="H431" s="21">
        <f t="shared" ref="H431:H432" si="51">C431+F431-G431</f>
        <v>293000</v>
      </c>
      <c r="J431" s="7"/>
    </row>
    <row r="432" spans="1:10" hidden="1" x14ac:dyDescent="0.25">
      <c r="A432" s="20" t="s">
        <v>77</v>
      </c>
      <c r="B432" s="18" t="s">
        <v>78</v>
      </c>
      <c r="C432" s="21">
        <v>256000</v>
      </c>
      <c r="D432" s="22">
        <v>6790.8</v>
      </c>
      <c r="E432" s="23"/>
      <c r="F432" s="21"/>
      <c r="G432" s="21"/>
      <c r="H432" s="21">
        <f t="shared" si="51"/>
        <v>256000</v>
      </c>
      <c r="J432" s="7"/>
    </row>
    <row r="433" spans="1:10" hidden="1" x14ac:dyDescent="0.25">
      <c r="A433" s="19" t="s">
        <v>18</v>
      </c>
      <c r="B433" s="18" t="s">
        <v>19</v>
      </c>
      <c r="C433" s="10">
        <v>2200000</v>
      </c>
      <c r="D433" s="11">
        <v>170</v>
      </c>
      <c r="E433" s="12"/>
      <c r="F433" s="10"/>
      <c r="G433" s="10"/>
      <c r="H433" s="10"/>
      <c r="J433" s="7"/>
    </row>
    <row r="434" spans="1:10" hidden="1" x14ac:dyDescent="0.25">
      <c r="A434" s="20" t="s">
        <v>20</v>
      </c>
      <c r="B434" s="18" t="s">
        <v>21</v>
      </c>
      <c r="C434" s="21">
        <v>1800000</v>
      </c>
      <c r="D434" s="22">
        <v>170</v>
      </c>
      <c r="E434" s="23"/>
      <c r="F434" s="21"/>
      <c r="G434" s="21"/>
      <c r="H434" s="21">
        <f t="shared" ref="H434:H435" si="52">C434+F434-G434</f>
        <v>1800000</v>
      </c>
      <c r="J434" s="7"/>
    </row>
    <row r="435" spans="1:10" hidden="1" x14ac:dyDescent="0.25">
      <c r="A435" s="20" t="s">
        <v>22</v>
      </c>
      <c r="B435" s="18" t="s">
        <v>23</v>
      </c>
      <c r="C435" s="21">
        <v>400000</v>
      </c>
      <c r="D435" s="22"/>
      <c r="E435" s="23"/>
      <c r="F435" s="21"/>
      <c r="G435" s="21"/>
      <c r="H435" s="21">
        <f t="shared" si="52"/>
        <v>400000</v>
      </c>
      <c r="J435" s="7"/>
    </row>
    <row r="436" spans="1:10" hidden="1" x14ac:dyDescent="0.25">
      <c r="A436" s="19" t="s">
        <v>24</v>
      </c>
      <c r="B436" s="18" t="s">
        <v>25</v>
      </c>
      <c r="C436" s="10">
        <v>9125000</v>
      </c>
      <c r="D436" s="11">
        <v>12086.54</v>
      </c>
      <c r="E436" s="12"/>
      <c r="F436" s="10"/>
      <c r="G436" s="10"/>
      <c r="H436" s="10"/>
      <c r="J436" s="7"/>
    </row>
    <row r="437" spans="1:10" hidden="1" x14ac:dyDescent="0.25">
      <c r="A437" s="20" t="s">
        <v>93</v>
      </c>
      <c r="B437" s="18" t="s">
        <v>94</v>
      </c>
      <c r="C437" s="21">
        <v>4395000</v>
      </c>
      <c r="D437" s="22"/>
      <c r="E437" s="23"/>
      <c r="F437" s="21"/>
      <c r="G437" s="21"/>
      <c r="H437" s="21">
        <f t="shared" ref="H437:H439" si="53">C437+F437-G437</f>
        <v>4395000</v>
      </c>
      <c r="J437" s="7"/>
    </row>
    <row r="438" spans="1:10" hidden="1" x14ac:dyDescent="0.25">
      <c r="A438" s="20" t="s">
        <v>97</v>
      </c>
      <c r="B438" s="18" t="s">
        <v>98</v>
      </c>
      <c r="C438" s="21">
        <v>2730000</v>
      </c>
      <c r="D438" s="22"/>
      <c r="E438" s="23"/>
      <c r="F438" s="21"/>
      <c r="G438" s="21"/>
      <c r="H438" s="21">
        <f t="shared" si="53"/>
        <v>2730000</v>
      </c>
      <c r="J438" s="7"/>
    </row>
    <row r="439" spans="1:10" hidden="1" x14ac:dyDescent="0.25">
      <c r="A439" s="20" t="s">
        <v>26</v>
      </c>
      <c r="B439" s="18" t="s">
        <v>27</v>
      </c>
      <c r="C439" s="21">
        <v>2000000</v>
      </c>
      <c r="D439" s="22">
        <v>12086.54</v>
      </c>
      <c r="E439" s="23"/>
      <c r="F439" s="21"/>
      <c r="G439" s="21"/>
      <c r="H439" s="21">
        <f t="shared" si="53"/>
        <v>2000000</v>
      </c>
      <c r="J439" s="7"/>
    </row>
    <row r="440" spans="1:10" hidden="1" x14ac:dyDescent="0.25">
      <c r="A440" s="19" t="s">
        <v>42</v>
      </c>
      <c r="B440" s="18" t="s">
        <v>43</v>
      </c>
      <c r="C440" s="10">
        <v>535000</v>
      </c>
      <c r="D440" s="11"/>
      <c r="E440" s="12"/>
      <c r="F440" s="10"/>
      <c r="G440" s="10"/>
      <c r="H440" s="10"/>
      <c r="J440" s="7"/>
    </row>
    <row r="441" spans="1:10" hidden="1" x14ac:dyDescent="0.25">
      <c r="A441" s="20" t="s">
        <v>104</v>
      </c>
      <c r="B441" s="18" t="s">
        <v>105</v>
      </c>
      <c r="C441" s="21">
        <v>400000</v>
      </c>
      <c r="D441" s="22"/>
      <c r="E441" s="23"/>
      <c r="F441" s="21"/>
      <c r="G441" s="21"/>
      <c r="H441" s="21">
        <f t="shared" ref="H441:H442" si="54">C441+F441-G441</f>
        <v>400000</v>
      </c>
      <c r="J441" s="7"/>
    </row>
    <row r="442" spans="1:10" hidden="1" x14ac:dyDescent="0.25">
      <c r="A442" s="20" t="s">
        <v>110</v>
      </c>
      <c r="B442" s="18" t="s">
        <v>43</v>
      </c>
      <c r="C442" s="21">
        <v>135000</v>
      </c>
      <c r="D442" s="22"/>
      <c r="E442" s="23"/>
      <c r="F442" s="21"/>
      <c r="G442" s="21"/>
      <c r="H442" s="21">
        <f t="shared" si="54"/>
        <v>135000</v>
      </c>
      <c r="J442" s="7"/>
    </row>
    <row r="443" spans="1:10" hidden="1" x14ac:dyDescent="0.25">
      <c r="A443" s="19" t="s">
        <v>48</v>
      </c>
      <c r="B443" s="18" t="s">
        <v>49</v>
      </c>
      <c r="C443" s="10">
        <v>33330</v>
      </c>
      <c r="D443" s="11"/>
      <c r="E443" s="12"/>
      <c r="F443" s="10"/>
      <c r="G443" s="10"/>
      <c r="H443" s="10"/>
      <c r="J443" s="7"/>
    </row>
    <row r="444" spans="1:10" hidden="1" x14ac:dyDescent="0.25">
      <c r="A444" s="20" t="s">
        <v>50</v>
      </c>
      <c r="B444" s="18" t="s">
        <v>51</v>
      </c>
      <c r="C444" s="21">
        <v>33330</v>
      </c>
      <c r="D444" s="22"/>
      <c r="E444" s="23"/>
      <c r="F444" s="21"/>
      <c r="G444" s="21"/>
      <c r="H444" s="21">
        <f>C444+F444-G444</f>
        <v>33330</v>
      </c>
      <c r="J444" s="7"/>
    </row>
    <row r="445" spans="1:10" hidden="1" x14ac:dyDescent="0.25">
      <c r="A445" s="19" t="s">
        <v>123</v>
      </c>
      <c r="B445" s="18" t="s">
        <v>124</v>
      </c>
      <c r="C445" s="10">
        <v>1720000</v>
      </c>
      <c r="D445" s="11"/>
      <c r="E445" s="12"/>
      <c r="F445" s="10"/>
      <c r="G445" s="10"/>
      <c r="H445" s="10"/>
      <c r="J445" s="7"/>
    </row>
    <row r="446" spans="1:10" hidden="1" x14ac:dyDescent="0.25">
      <c r="A446" s="20" t="s">
        <v>129</v>
      </c>
      <c r="B446" s="18" t="s">
        <v>130</v>
      </c>
      <c r="C446" s="21">
        <v>1720000</v>
      </c>
      <c r="D446" s="22"/>
      <c r="E446" s="23"/>
      <c r="F446" s="21"/>
      <c r="G446" s="21"/>
      <c r="H446" s="21">
        <f>C446+F446-G446</f>
        <v>1720000</v>
      </c>
      <c r="J446" s="7"/>
    </row>
    <row r="447" spans="1:10" hidden="1" x14ac:dyDescent="0.25">
      <c r="A447" s="19" t="s">
        <v>208</v>
      </c>
      <c r="B447" s="18" t="s">
        <v>209</v>
      </c>
      <c r="C447" s="10">
        <v>318750</v>
      </c>
      <c r="D447" s="11">
        <v>437498.72</v>
      </c>
      <c r="E447" s="12"/>
      <c r="F447" s="10"/>
      <c r="G447" s="10"/>
      <c r="H447" s="10"/>
      <c r="J447" s="7"/>
    </row>
    <row r="448" spans="1:10" hidden="1" x14ac:dyDescent="0.25">
      <c r="A448" s="20" t="s">
        <v>210</v>
      </c>
      <c r="B448" s="18" t="s">
        <v>211</v>
      </c>
      <c r="C448" s="21">
        <v>318750</v>
      </c>
      <c r="D448" s="22">
        <v>437498.72</v>
      </c>
      <c r="E448" s="23"/>
      <c r="F448" s="21"/>
      <c r="G448" s="21"/>
      <c r="H448" s="21">
        <f>C448+F448-G448</f>
        <v>318750</v>
      </c>
      <c r="J448" s="7"/>
    </row>
    <row r="449" spans="1:10" hidden="1" x14ac:dyDescent="0.25">
      <c r="A449" s="19" t="s">
        <v>177</v>
      </c>
      <c r="B449" s="18" t="s">
        <v>178</v>
      </c>
      <c r="C449" s="10">
        <v>24413330</v>
      </c>
      <c r="D449" s="11">
        <v>3522808.46</v>
      </c>
      <c r="E449" s="12"/>
      <c r="F449" s="10"/>
      <c r="G449" s="10"/>
      <c r="H449" s="10"/>
      <c r="J449" s="7"/>
    </row>
    <row r="450" spans="1:10" hidden="1" x14ac:dyDescent="0.25">
      <c r="A450" s="20" t="s">
        <v>179</v>
      </c>
      <c r="B450" s="18" t="s">
        <v>178</v>
      </c>
      <c r="C450" s="21">
        <v>24413330</v>
      </c>
      <c r="D450" s="22">
        <v>3522808.46</v>
      </c>
      <c r="E450" s="23"/>
      <c r="F450" s="21"/>
      <c r="G450" s="21"/>
      <c r="H450" s="21">
        <f>C450+F450-G450</f>
        <v>24413330</v>
      </c>
      <c r="J450" s="7"/>
    </row>
    <row r="451" spans="1:10" hidden="1" x14ac:dyDescent="0.25">
      <c r="A451" s="15" t="s">
        <v>214</v>
      </c>
      <c r="B451" s="16" t="s">
        <v>215</v>
      </c>
      <c r="C451" s="10">
        <v>4000000</v>
      </c>
      <c r="D451" s="11"/>
      <c r="E451" s="12"/>
      <c r="F451" s="10"/>
      <c r="G451" s="10"/>
      <c r="H451" s="10"/>
      <c r="J451" s="7"/>
    </row>
    <row r="452" spans="1:10" hidden="1" x14ac:dyDescent="0.25">
      <c r="A452" s="17" t="s">
        <v>180</v>
      </c>
      <c r="B452" s="18" t="s">
        <v>181</v>
      </c>
      <c r="C452" s="10">
        <v>4000000</v>
      </c>
      <c r="D452" s="11"/>
      <c r="E452" s="12"/>
      <c r="F452" s="10"/>
      <c r="G452" s="10"/>
      <c r="H452" s="10"/>
      <c r="J452" s="7"/>
    </row>
    <row r="453" spans="1:10" hidden="1" x14ac:dyDescent="0.25">
      <c r="A453" s="19" t="s">
        <v>18</v>
      </c>
      <c r="B453" s="18" t="s">
        <v>19</v>
      </c>
      <c r="C453" s="10">
        <v>51000</v>
      </c>
      <c r="D453" s="11"/>
      <c r="E453" s="12"/>
      <c r="F453" s="10"/>
      <c r="G453" s="10"/>
      <c r="H453" s="10"/>
      <c r="J453" s="7"/>
    </row>
    <row r="454" spans="1:10" hidden="1" x14ac:dyDescent="0.25">
      <c r="A454" s="20" t="s">
        <v>20</v>
      </c>
      <c r="B454" s="18" t="s">
        <v>21</v>
      </c>
      <c r="C454" s="21">
        <v>41000</v>
      </c>
      <c r="D454" s="22"/>
      <c r="E454" s="23"/>
      <c r="F454" s="21"/>
      <c r="G454" s="21"/>
      <c r="H454" s="21">
        <f t="shared" ref="H454:H455" si="55">C454+F454-G454</f>
        <v>41000</v>
      </c>
      <c r="J454" s="7"/>
    </row>
    <row r="455" spans="1:10" hidden="1" x14ac:dyDescent="0.25">
      <c r="A455" s="20" t="s">
        <v>22</v>
      </c>
      <c r="B455" s="18" t="s">
        <v>23</v>
      </c>
      <c r="C455" s="21">
        <v>10000</v>
      </c>
      <c r="D455" s="22"/>
      <c r="E455" s="23"/>
      <c r="F455" s="21"/>
      <c r="G455" s="21"/>
      <c r="H455" s="21">
        <f t="shared" si="55"/>
        <v>10000</v>
      </c>
      <c r="J455" s="7"/>
    </row>
    <row r="456" spans="1:10" hidden="1" x14ac:dyDescent="0.25">
      <c r="A456" s="19" t="s">
        <v>30</v>
      </c>
      <c r="B456" s="18" t="s">
        <v>31</v>
      </c>
      <c r="C456" s="10">
        <v>1000</v>
      </c>
      <c r="D456" s="11"/>
      <c r="E456" s="12"/>
      <c r="F456" s="10"/>
      <c r="G456" s="10"/>
      <c r="H456" s="10"/>
      <c r="J456" s="7"/>
    </row>
    <row r="457" spans="1:10" hidden="1" x14ac:dyDescent="0.25">
      <c r="A457" s="20" t="s">
        <v>32</v>
      </c>
      <c r="B457" s="18" t="s">
        <v>33</v>
      </c>
      <c r="C457" s="21">
        <v>1000</v>
      </c>
      <c r="D457" s="22"/>
      <c r="E457" s="23"/>
      <c r="F457" s="21"/>
      <c r="G457" s="21"/>
      <c r="H457" s="21">
        <f>C457+F457-G457</f>
        <v>1000</v>
      </c>
      <c r="J457" s="7"/>
    </row>
    <row r="458" spans="1:10" hidden="1" x14ac:dyDescent="0.25">
      <c r="A458" s="19" t="s">
        <v>24</v>
      </c>
      <c r="B458" s="18" t="s">
        <v>25</v>
      </c>
      <c r="C458" s="10">
        <v>206000</v>
      </c>
      <c r="D458" s="11"/>
      <c r="E458" s="12"/>
      <c r="F458" s="10"/>
      <c r="G458" s="10"/>
      <c r="H458" s="10"/>
      <c r="J458" s="7"/>
    </row>
    <row r="459" spans="1:10" hidden="1" x14ac:dyDescent="0.25">
      <c r="A459" s="20" t="s">
        <v>89</v>
      </c>
      <c r="B459" s="18" t="s">
        <v>90</v>
      </c>
      <c r="C459" s="21">
        <v>1000</v>
      </c>
      <c r="D459" s="22"/>
      <c r="E459" s="23"/>
      <c r="F459" s="21"/>
      <c r="G459" s="21"/>
      <c r="H459" s="21">
        <f t="shared" ref="H459:H461" si="56">C459+F459-G459</f>
        <v>1000</v>
      </c>
      <c r="J459" s="7"/>
    </row>
    <row r="460" spans="1:10" hidden="1" x14ac:dyDescent="0.25">
      <c r="A460" s="20" t="s">
        <v>93</v>
      </c>
      <c r="B460" s="18" t="s">
        <v>94</v>
      </c>
      <c r="C460" s="21">
        <v>5000</v>
      </c>
      <c r="D460" s="22"/>
      <c r="E460" s="23"/>
      <c r="F460" s="21"/>
      <c r="G460" s="21"/>
      <c r="H460" s="21">
        <f t="shared" si="56"/>
        <v>5000</v>
      </c>
      <c r="J460" s="7"/>
    </row>
    <row r="461" spans="1:10" hidden="1" x14ac:dyDescent="0.25">
      <c r="A461" s="20" t="s">
        <v>26</v>
      </c>
      <c r="B461" s="18" t="s">
        <v>27</v>
      </c>
      <c r="C461" s="21">
        <v>200000</v>
      </c>
      <c r="D461" s="22"/>
      <c r="E461" s="23"/>
      <c r="F461" s="21"/>
      <c r="G461" s="21"/>
      <c r="H461" s="21">
        <f t="shared" si="56"/>
        <v>200000</v>
      </c>
      <c r="J461" s="7"/>
    </row>
    <row r="462" spans="1:10" hidden="1" x14ac:dyDescent="0.25">
      <c r="A462" s="19" t="s">
        <v>42</v>
      </c>
      <c r="B462" s="18" t="s">
        <v>43</v>
      </c>
      <c r="C462" s="10">
        <v>2000</v>
      </c>
      <c r="D462" s="11"/>
      <c r="E462" s="12"/>
      <c r="F462" s="10"/>
      <c r="G462" s="10"/>
      <c r="H462" s="10"/>
      <c r="J462" s="7"/>
    </row>
    <row r="463" spans="1:10" hidden="1" x14ac:dyDescent="0.25">
      <c r="A463" s="20" t="s">
        <v>104</v>
      </c>
      <c r="B463" s="18" t="s">
        <v>105</v>
      </c>
      <c r="C463" s="21">
        <v>1000</v>
      </c>
      <c r="D463" s="22"/>
      <c r="E463" s="23"/>
      <c r="F463" s="21"/>
      <c r="G463" s="21"/>
      <c r="H463" s="21">
        <f t="shared" ref="H463:H464" si="57">C463+F463-G463</f>
        <v>1000</v>
      </c>
      <c r="J463" s="7"/>
    </row>
    <row r="464" spans="1:10" hidden="1" x14ac:dyDescent="0.25">
      <c r="A464" s="20" t="s">
        <v>110</v>
      </c>
      <c r="B464" s="18" t="s">
        <v>43</v>
      </c>
      <c r="C464" s="21">
        <v>1000</v>
      </c>
      <c r="D464" s="22"/>
      <c r="E464" s="23"/>
      <c r="F464" s="21"/>
      <c r="G464" s="21"/>
      <c r="H464" s="21">
        <f t="shared" si="57"/>
        <v>1000</v>
      </c>
      <c r="J464" s="7"/>
    </row>
    <row r="465" spans="1:10" hidden="1" x14ac:dyDescent="0.25">
      <c r="A465" s="19" t="s">
        <v>123</v>
      </c>
      <c r="B465" s="18" t="s">
        <v>124</v>
      </c>
      <c r="C465" s="10">
        <v>240000</v>
      </c>
      <c r="D465" s="11"/>
      <c r="E465" s="12"/>
      <c r="F465" s="10"/>
      <c r="G465" s="10"/>
      <c r="H465" s="10"/>
      <c r="J465" s="7"/>
    </row>
    <row r="466" spans="1:10" hidden="1" x14ac:dyDescent="0.25">
      <c r="A466" s="20" t="s">
        <v>129</v>
      </c>
      <c r="B466" s="18" t="s">
        <v>130</v>
      </c>
      <c r="C466" s="21">
        <v>240000</v>
      </c>
      <c r="D466" s="22"/>
      <c r="E466" s="23"/>
      <c r="F466" s="21"/>
      <c r="G466" s="21"/>
      <c r="H466" s="21">
        <f>C466+F466-G466</f>
        <v>240000</v>
      </c>
      <c r="J466" s="7"/>
    </row>
    <row r="467" spans="1:10" hidden="1" x14ac:dyDescent="0.25">
      <c r="A467" s="19" t="s">
        <v>177</v>
      </c>
      <c r="B467" s="18" t="s">
        <v>178</v>
      </c>
      <c r="C467" s="10">
        <v>3500000</v>
      </c>
      <c r="D467" s="11"/>
      <c r="E467" s="12"/>
      <c r="F467" s="10"/>
      <c r="G467" s="10"/>
      <c r="H467" s="10"/>
      <c r="J467" s="7"/>
    </row>
    <row r="468" spans="1:10" hidden="1" x14ac:dyDescent="0.25">
      <c r="A468" s="20" t="s">
        <v>179</v>
      </c>
      <c r="B468" s="18" t="s">
        <v>178</v>
      </c>
      <c r="C468" s="21">
        <v>3500000</v>
      </c>
      <c r="D468" s="22"/>
      <c r="E468" s="23"/>
      <c r="F468" s="21"/>
      <c r="G468" s="21"/>
      <c r="H468" s="21">
        <f>C468+F468-G468</f>
        <v>3500000</v>
      </c>
      <c r="J468" s="7"/>
    </row>
    <row r="469" spans="1:10" hidden="1" x14ac:dyDescent="0.25">
      <c r="A469" s="15" t="s">
        <v>216</v>
      </c>
      <c r="B469" s="16" t="s">
        <v>217</v>
      </c>
      <c r="C469" s="10">
        <v>37501000</v>
      </c>
      <c r="D469" s="11">
        <v>5366777.1500000004</v>
      </c>
      <c r="E469" s="12"/>
      <c r="F469" s="10"/>
      <c r="G469" s="10"/>
      <c r="H469" s="10"/>
      <c r="J469" s="7"/>
    </row>
    <row r="470" spans="1:10" hidden="1" x14ac:dyDescent="0.25">
      <c r="A470" s="17" t="s">
        <v>16</v>
      </c>
      <c r="B470" s="18" t="s">
        <v>17</v>
      </c>
      <c r="C470" s="10">
        <v>37501000</v>
      </c>
      <c r="D470" s="11">
        <v>5366777.1500000004</v>
      </c>
      <c r="E470" s="12"/>
      <c r="F470" s="10"/>
      <c r="G470" s="10"/>
      <c r="H470" s="10"/>
      <c r="J470" s="7"/>
    </row>
    <row r="471" spans="1:10" hidden="1" x14ac:dyDescent="0.25">
      <c r="A471" s="19" t="s">
        <v>24</v>
      </c>
      <c r="B471" s="18" t="s">
        <v>25</v>
      </c>
      <c r="C471" s="10">
        <v>1000</v>
      </c>
      <c r="D471" s="11"/>
      <c r="E471" s="12"/>
      <c r="F471" s="10"/>
      <c r="G471" s="10"/>
      <c r="H471" s="10"/>
      <c r="J471" s="7"/>
    </row>
    <row r="472" spans="1:10" hidden="1" x14ac:dyDescent="0.25">
      <c r="A472" s="20" t="s">
        <v>26</v>
      </c>
      <c r="B472" s="18" t="s">
        <v>27</v>
      </c>
      <c r="C472" s="21">
        <v>1000</v>
      </c>
      <c r="D472" s="22"/>
      <c r="E472" s="23"/>
      <c r="F472" s="21"/>
      <c r="G472" s="21"/>
      <c r="H472" s="21">
        <f>C472+F472-G472</f>
        <v>1000</v>
      </c>
      <c r="J472" s="7"/>
    </row>
    <row r="473" spans="1:10" hidden="1" x14ac:dyDescent="0.25">
      <c r="A473" s="19" t="s">
        <v>123</v>
      </c>
      <c r="B473" s="18" t="s">
        <v>124</v>
      </c>
      <c r="C473" s="10">
        <v>9500000</v>
      </c>
      <c r="D473" s="11">
        <v>868277.49</v>
      </c>
      <c r="E473" s="12"/>
      <c r="F473" s="10"/>
      <c r="G473" s="10"/>
      <c r="H473" s="10"/>
      <c r="J473" s="7"/>
    </row>
    <row r="474" spans="1:10" hidden="1" x14ac:dyDescent="0.25">
      <c r="A474" s="20" t="s">
        <v>129</v>
      </c>
      <c r="B474" s="18" t="s">
        <v>130</v>
      </c>
      <c r="C474" s="21">
        <v>5000000</v>
      </c>
      <c r="D474" s="22">
        <v>764461.24</v>
      </c>
      <c r="E474" s="23"/>
      <c r="F474" s="21"/>
      <c r="G474" s="21"/>
      <c r="H474" s="21">
        <f t="shared" ref="H474:H476" si="58">C474+F474-G474</f>
        <v>5000000</v>
      </c>
      <c r="J474" s="7"/>
    </row>
    <row r="475" spans="1:10" hidden="1" x14ac:dyDescent="0.25">
      <c r="A475" s="20" t="s">
        <v>200</v>
      </c>
      <c r="B475" s="18" t="s">
        <v>201</v>
      </c>
      <c r="C475" s="21">
        <v>100000</v>
      </c>
      <c r="D475" s="22"/>
      <c r="E475" s="23"/>
      <c r="F475" s="21"/>
      <c r="G475" s="21"/>
      <c r="H475" s="21">
        <f t="shared" si="58"/>
        <v>100000</v>
      </c>
      <c r="J475" s="7"/>
    </row>
    <row r="476" spans="1:10" hidden="1" x14ac:dyDescent="0.25">
      <c r="A476" s="20" t="s">
        <v>218</v>
      </c>
      <c r="B476" s="18" t="s">
        <v>219</v>
      </c>
      <c r="C476" s="21">
        <v>4400000</v>
      </c>
      <c r="D476" s="22">
        <v>103816.25</v>
      </c>
      <c r="E476" s="23"/>
      <c r="F476" s="21"/>
      <c r="G476" s="21"/>
      <c r="H476" s="21">
        <f t="shared" si="58"/>
        <v>4400000</v>
      </c>
      <c r="J476" s="7"/>
    </row>
    <row r="477" spans="1:10" hidden="1" x14ac:dyDescent="0.25">
      <c r="A477" s="19" t="s">
        <v>177</v>
      </c>
      <c r="B477" s="18" t="s">
        <v>178</v>
      </c>
      <c r="C477" s="10">
        <v>28000000</v>
      </c>
      <c r="D477" s="11">
        <v>4498499.66</v>
      </c>
      <c r="E477" s="12"/>
      <c r="F477" s="10"/>
      <c r="G477" s="10"/>
      <c r="H477" s="10"/>
      <c r="J477" s="7"/>
    </row>
    <row r="478" spans="1:10" hidden="1" x14ac:dyDescent="0.25">
      <c r="A478" s="20" t="s">
        <v>179</v>
      </c>
      <c r="B478" s="18" t="s">
        <v>178</v>
      </c>
      <c r="C478" s="21">
        <v>28000000</v>
      </c>
      <c r="D478" s="22">
        <v>4498499.66</v>
      </c>
      <c r="E478" s="23"/>
      <c r="F478" s="21"/>
      <c r="G478" s="21"/>
      <c r="H478" s="21">
        <f>C478+F478-G478</f>
        <v>28000000</v>
      </c>
      <c r="J478" s="7"/>
    </row>
    <row r="479" spans="1:10" hidden="1" x14ac:dyDescent="0.25">
      <c r="A479" s="15" t="s">
        <v>220</v>
      </c>
      <c r="B479" s="16" t="s">
        <v>221</v>
      </c>
      <c r="C479" s="10">
        <v>5110000</v>
      </c>
      <c r="D479" s="11">
        <v>1255880.3400000001</v>
      </c>
      <c r="E479" s="12"/>
      <c r="F479" s="10"/>
      <c r="G479" s="10"/>
      <c r="H479" s="10"/>
      <c r="J479" s="7"/>
    </row>
    <row r="480" spans="1:10" hidden="1" x14ac:dyDescent="0.25">
      <c r="A480" s="17" t="s">
        <v>16</v>
      </c>
      <c r="B480" s="18" t="s">
        <v>17</v>
      </c>
      <c r="C480" s="10">
        <v>5110000</v>
      </c>
      <c r="D480" s="11">
        <v>1255880.3400000001</v>
      </c>
      <c r="E480" s="12"/>
      <c r="F480" s="10"/>
      <c r="G480" s="10"/>
      <c r="H480" s="10"/>
      <c r="J480" s="7"/>
    </row>
    <row r="481" spans="1:10" hidden="1" x14ac:dyDescent="0.25">
      <c r="A481" s="19" t="s">
        <v>24</v>
      </c>
      <c r="B481" s="18" t="s">
        <v>25</v>
      </c>
      <c r="C481" s="10">
        <v>10000</v>
      </c>
      <c r="D481" s="11"/>
      <c r="E481" s="12"/>
      <c r="F481" s="10"/>
      <c r="G481" s="10"/>
      <c r="H481" s="10"/>
      <c r="J481" s="7"/>
    </row>
    <row r="482" spans="1:10" hidden="1" x14ac:dyDescent="0.25">
      <c r="A482" s="20" t="s">
        <v>26</v>
      </c>
      <c r="B482" s="18" t="s">
        <v>27</v>
      </c>
      <c r="C482" s="21">
        <v>10000</v>
      </c>
      <c r="D482" s="22"/>
      <c r="E482" s="23"/>
      <c r="F482" s="21"/>
      <c r="G482" s="21"/>
      <c r="H482" s="21">
        <f>C482+F482-G482</f>
        <v>10000</v>
      </c>
      <c r="J482" s="7"/>
    </row>
    <row r="483" spans="1:10" hidden="1" x14ac:dyDescent="0.25">
      <c r="A483" s="19" t="s">
        <v>123</v>
      </c>
      <c r="B483" s="18" t="s">
        <v>124</v>
      </c>
      <c r="C483" s="10">
        <v>2100000</v>
      </c>
      <c r="D483" s="11">
        <v>151092.23000000001</v>
      </c>
      <c r="E483" s="12"/>
      <c r="F483" s="10"/>
      <c r="G483" s="10"/>
      <c r="H483" s="10">
        <f>SUM(H484:H489)</f>
        <v>2100000</v>
      </c>
      <c r="J483" s="7"/>
    </row>
    <row r="484" spans="1:10" hidden="1" x14ac:dyDescent="0.25">
      <c r="A484" s="20" t="s">
        <v>129</v>
      </c>
      <c r="B484" s="18" t="s">
        <v>130</v>
      </c>
      <c r="C484" s="21">
        <v>200000</v>
      </c>
      <c r="D484" s="22">
        <v>98587.5</v>
      </c>
      <c r="E484" s="23"/>
      <c r="F484" s="21"/>
      <c r="G484" s="21"/>
      <c r="H484" s="21">
        <f t="shared" ref="H484:H489" si="59">C484+F484-G484</f>
        <v>200000</v>
      </c>
      <c r="J484" s="7"/>
    </row>
    <row r="485" spans="1:10" hidden="1" x14ac:dyDescent="0.25">
      <c r="A485" s="20" t="s">
        <v>200</v>
      </c>
      <c r="B485" s="18" t="s">
        <v>201</v>
      </c>
      <c r="C485" s="21">
        <v>400000</v>
      </c>
      <c r="D485" s="22"/>
      <c r="E485" s="23"/>
      <c r="F485" s="21"/>
      <c r="G485" s="21"/>
      <c r="H485" s="21">
        <f t="shared" si="59"/>
        <v>400000</v>
      </c>
      <c r="J485" s="7"/>
    </row>
    <row r="486" spans="1:10" hidden="1" x14ac:dyDescent="0.25">
      <c r="A486" s="20" t="s">
        <v>218</v>
      </c>
      <c r="B486" s="18" t="s">
        <v>219</v>
      </c>
      <c r="C486" s="21">
        <v>500000</v>
      </c>
      <c r="D486" s="22"/>
      <c r="E486" s="23"/>
      <c r="F486" s="21"/>
      <c r="G486" s="21"/>
      <c r="H486" s="21">
        <f t="shared" si="59"/>
        <v>500000</v>
      </c>
      <c r="J486" s="7"/>
    </row>
    <row r="487" spans="1:10" hidden="1" x14ac:dyDescent="0.25">
      <c r="A487" s="20" t="s">
        <v>190</v>
      </c>
      <c r="B487" s="18" t="s">
        <v>191</v>
      </c>
      <c r="C487" s="21">
        <v>200000</v>
      </c>
      <c r="D487" s="22"/>
      <c r="E487" s="23"/>
      <c r="F487" s="21"/>
      <c r="G487" s="21"/>
      <c r="H487" s="21">
        <f t="shared" si="59"/>
        <v>200000</v>
      </c>
      <c r="J487" s="7"/>
    </row>
    <row r="488" spans="1:10" hidden="1" x14ac:dyDescent="0.25">
      <c r="A488" s="20" t="s">
        <v>222</v>
      </c>
      <c r="B488" s="18" t="s">
        <v>223</v>
      </c>
      <c r="C488" s="21">
        <v>800000</v>
      </c>
      <c r="D488" s="22">
        <v>47754.73</v>
      </c>
      <c r="E488" s="23"/>
      <c r="F488" s="21"/>
      <c r="G488" s="21"/>
      <c r="H488" s="21">
        <f t="shared" si="59"/>
        <v>800000</v>
      </c>
      <c r="J488" s="7"/>
    </row>
    <row r="489" spans="1:10" hidden="1" x14ac:dyDescent="0.25">
      <c r="A489" s="20">
        <v>4226</v>
      </c>
      <c r="B489" s="18" t="s">
        <v>224</v>
      </c>
      <c r="C489" s="21"/>
      <c r="D489" s="22">
        <v>4750</v>
      </c>
      <c r="E489" s="23"/>
      <c r="F489" s="21"/>
      <c r="G489" s="21"/>
      <c r="H489" s="21">
        <f t="shared" si="59"/>
        <v>0</v>
      </c>
      <c r="J489" s="7"/>
    </row>
    <row r="490" spans="1:10" hidden="1" x14ac:dyDescent="0.25">
      <c r="A490" s="19" t="s">
        <v>177</v>
      </c>
      <c r="B490" s="18" t="s">
        <v>178</v>
      </c>
      <c r="C490" s="10">
        <v>3000000</v>
      </c>
      <c r="D490" s="11">
        <v>1104788.1100000001</v>
      </c>
      <c r="E490" s="12"/>
      <c r="F490" s="10"/>
      <c r="G490" s="10"/>
      <c r="H490" s="10"/>
      <c r="J490" s="7"/>
    </row>
    <row r="491" spans="1:10" hidden="1" x14ac:dyDescent="0.25">
      <c r="A491" s="20" t="s">
        <v>179</v>
      </c>
      <c r="B491" s="18" t="s">
        <v>178</v>
      </c>
      <c r="C491" s="21">
        <v>3000000</v>
      </c>
      <c r="D491" s="22">
        <v>1104788.1100000001</v>
      </c>
      <c r="E491" s="23"/>
      <c r="F491" s="21"/>
      <c r="G491" s="21"/>
      <c r="H491" s="21">
        <f>C491+F491-G491</f>
        <v>3000000</v>
      </c>
      <c r="J491" s="7"/>
    </row>
    <row r="492" spans="1:10" hidden="1" x14ac:dyDescent="0.25">
      <c r="A492" s="15" t="s">
        <v>225</v>
      </c>
      <c r="B492" s="16" t="s">
        <v>226</v>
      </c>
      <c r="C492" s="10">
        <v>2801000</v>
      </c>
      <c r="D492" s="11">
        <v>272116.69</v>
      </c>
      <c r="E492" s="12"/>
      <c r="F492" s="10"/>
      <c r="G492" s="10"/>
      <c r="H492" s="10"/>
      <c r="J492" s="7"/>
    </row>
    <row r="493" spans="1:10" hidden="1" x14ac:dyDescent="0.25">
      <c r="A493" s="17" t="s">
        <v>16</v>
      </c>
      <c r="B493" s="18" t="s">
        <v>17</v>
      </c>
      <c r="C493" s="10">
        <v>2801000</v>
      </c>
      <c r="D493" s="11">
        <v>272116.69</v>
      </c>
      <c r="E493" s="12"/>
      <c r="F493" s="10"/>
      <c r="G493" s="10"/>
      <c r="H493" s="10"/>
      <c r="J493" s="7"/>
    </row>
    <row r="494" spans="1:10" hidden="1" x14ac:dyDescent="0.25">
      <c r="A494" s="19" t="s">
        <v>24</v>
      </c>
      <c r="B494" s="18" t="s">
        <v>25</v>
      </c>
      <c r="C494" s="10">
        <v>1000</v>
      </c>
      <c r="D494" s="11"/>
      <c r="E494" s="12"/>
      <c r="F494" s="10"/>
      <c r="G494" s="10"/>
      <c r="H494" s="10"/>
      <c r="J494" s="7"/>
    </row>
    <row r="495" spans="1:10" hidden="1" x14ac:dyDescent="0.25">
      <c r="A495" s="20" t="s">
        <v>26</v>
      </c>
      <c r="B495" s="18" t="s">
        <v>27</v>
      </c>
      <c r="C495" s="21">
        <v>1000</v>
      </c>
      <c r="D495" s="22"/>
      <c r="E495" s="23"/>
      <c r="F495" s="21"/>
      <c r="G495" s="21"/>
      <c r="H495" s="21">
        <f>C495+F495-G495</f>
        <v>1000</v>
      </c>
      <c r="J495" s="7"/>
    </row>
    <row r="496" spans="1:10" hidden="1" x14ac:dyDescent="0.25">
      <c r="A496" s="19" t="s">
        <v>177</v>
      </c>
      <c r="B496" s="18" t="s">
        <v>178</v>
      </c>
      <c r="C496" s="10">
        <v>2800000</v>
      </c>
      <c r="D496" s="11">
        <v>272116.69</v>
      </c>
      <c r="E496" s="12"/>
      <c r="F496" s="10"/>
      <c r="G496" s="10"/>
      <c r="H496" s="10"/>
      <c r="J496" s="7"/>
    </row>
    <row r="497" spans="1:10" hidden="1" x14ac:dyDescent="0.25">
      <c r="A497" s="20" t="s">
        <v>179</v>
      </c>
      <c r="B497" s="18" t="s">
        <v>178</v>
      </c>
      <c r="C497" s="21">
        <v>2800000</v>
      </c>
      <c r="D497" s="22">
        <v>272116.69</v>
      </c>
      <c r="E497" s="23"/>
      <c r="F497" s="21"/>
      <c r="G497" s="21"/>
      <c r="H497" s="21">
        <f>C497+F497-G497</f>
        <v>2800000</v>
      </c>
      <c r="J497" s="7"/>
    </row>
    <row r="498" spans="1:10" hidden="1" x14ac:dyDescent="0.25">
      <c r="A498" s="15" t="s">
        <v>227</v>
      </c>
      <c r="B498" s="16" t="s">
        <v>228</v>
      </c>
      <c r="C498" s="10">
        <v>83435000</v>
      </c>
      <c r="D498" s="11">
        <v>11436305.470000001</v>
      </c>
      <c r="E498" s="12"/>
      <c r="F498" s="10"/>
      <c r="G498" s="10"/>
      <c r="H498" s="10"/>
      <c r="J498" s="7"/>
    </row>
    <row r="499" spans="1:10" hidden="1" x14ac:dyDescent="0.25">
      <c r="A499" s="17" t="s">
        <v>16</v>
      </c>
      <c r="B499" s="18" t="s">
        <v>17</v>
      </c>
      <c r="C499" s="10">
        <v>83435000</v>
      </c>
      <c r="D499" s="11">
        <v>11436305.470000001</v>
      </c>
      <c r="E499" s="12"/>
      <c r="F499" s="10"/>
      <c r="G499" s="10"/>
      <c r="H499" s="10"/>
      <c r="J499" s="7"/>
    </row>
    <row r="500" spans="1:10" hidden="1" x14ac:dyDescent="0.25">
      <c r="A500" s="19" t="s">
        <v>30</v>
      </c>
      <c r="B500" s="18" t="s">
        <v>31</v>
      </c>
      <c r="C500" s="10">
        <v>25000</v>
      </c>
      <c r="D500" s="11">
        <v>4468.25</v>
      </c>
      <c r="E500" s="12"/>
      <c r="F500" s="10"/>
      <c r="G500" s="10"/>
      <c r="H500" s="10"/>
      <c r="J500" s="7"/>
    </row>
    <row r="501" spans="1:10" hidden="1" x14ac:dyDescent="0.25">
      <c r="A501" s="20" t="s">
        <v>87</v>
      </c>
      <c r="B501" s="18" t="s">
        <v>88</v>
      </c>
      <c r="C501" s="21">
        <v>25000</v>
      </c>
      <c r="D501" s="22">
        <v>4468.25</v>
      </c>
      <c r="E501" s="23"/>
      <c r="F501" s="21"/>
      <c r="G501" s="21"/>
      <c r="H501" s="21">
        <f>C501+F501-G501</f>
        <v>25000</v>
      </c>
      <c r="J501" s="7"/>
    </row>
    <row r="502" spans="1:10" hidden="1" x14ac:dyDescent="0.25">
      <c r="A502" s="19" t="s">
        <v>24</v>
      </c>
      <c r="B502" s="18" t="s">
        <v>25</v>
      </c>
      <c r="C502" s="10">
        <v>54200000</v>
      </c>
      <c r="D502" s="11">
        <v>10727337.42</v>
      </c>
      <c r="E502" s="12"/>
      <c r="F502" s="10"/>
      <c r="G502" s="10"/>
      <c r="H502" s="10"/>
      <c r="J502" s="7"/>
    </row>
    <row r="503" spans="1:10" hidden="1" x14ac:dyDescent="0.25">
      <c r="A503" s="20" t="s">
        <v>89</v>
      </c>
      <c r="B503" s="18" t="s">
        <v>90</v>
      </c>
      <c r="C503" s="21">
        <v>5900000</v>
      </c>
      <c r="D503" s="22">
        <v>1415249.38</v>
      </c>
      <c r="E503" s="23"/>
      <c r="F503" s="21"/>
      <c r="G503" s="21"/>
      <c r="H503" s="21">
        <f t="shared" ref="H503:H504" si="60">C503+F503-G503</f>
        <v>5900000</v>
      </c>
      <c r="J503" s="7"/>
    </row>
    <row r="504" spans="1:10" hidden="1" x14ac:dyDescent="0.25">
      <c r="A504" s="20" t="s">
        <v>155</v>
      </c>
      <c r="B504" s="18" t="s">
        <v>156</v>
      </c>
      <c r="C504" s="21">
        <v>48300000</v>
      </c>
      <c r="D504" s="22">
        <v>9312088.0399999991</v>
      </c>
      <c r="E504" s="23"/>
      <c r="F504" s="21"/>
      <c r="G504" s="21"/>
      <c r="H504" s="21">
        <f t="shared" si="60"/>
        <v>48300000</v>
      </c>
      <c r="J504" s="7"/>
    </row>
    <row r="505" spans="1:10" hidden="1" x14ac:dyDescent="0.25">
      <c r="A505" s="19" t="s">
        <v>229</v>
      </c>
      <c r="B505" s="18" t="s">
        <v>230</v>
      </c>
      <c r="C505" s="10">
        <v>12350000</v>
      </c>
      <c r="D505" s="11">
        <v>15075.55</v>
      </c>
      <c r="E505" s="12"/>
      <c r="F505" s="10"/>
      <c r="G505" s="10"/>
      <c r="H505" s="10"/>
      <c r="J505" s="7"/>
    </row>
    <row r="506" spans="1:10" hidden="1" x14ac:dyDescent="0.25">
      <c r="A506" s="20" t="s">
        <v>231</v>
      </c>
      <c r="B506" s="18" t="s">
        <v>232</v>
      </c>
      <c r="C506" s="21">
        <v>12350000</v>
      </c>
      <c r="D506" s="22">
        <v>15075.55</v>
      </c>
      <c r="E506" s="23"/>
      <c r="F506" s="21"/>
      <c r="G506" s="21"/>
      <c r="H506" s="21">
        <f>C506+F506-G506</f>
        <v>12350000</v>
      </c>
      <c r="J506" s="7"/>
    </row>
    <row r="507" spans="1:10" hidden="1" x14ac:dyDescent="0.25">
      <c r="A507" s="19" t="s">
        <v>123</v>
      </c>
      <c r="B507" s="18" t="s">
        <v>124</v>
      </c>
      <c r="C507" s="10">
        <v>10060000</v>
      </c>
      <c r="D507" s="11">
        <v>216118</v>
      </c>
      <c r="E507" s="12"/>
      <c r="F507" s="10"/>
      <c r="G507" s="10"/>
      <c r="H507" s="10"/>
      <c r="J507" s="7"/>
    </row>
    <row r="508" spans="1:10" hidden="1" x14ac:dyDescent="0.25">
      <c r="A508" s="20" t="s">
        <v>129</v>
      </c>
      <c r="B508" s="18" t="s">
        <v>130</v>
      </c>
      <c r="C508" s="21">
        <v>8910000</v>
      </c>
      <c r="D508" s="22">
        <v>5868</v>
      </c>
      <c r="E508" s="23"/>
      <c r="F508" s="21"/>
      <c r="G508" s="21"/>
      <c r="H508" s="21">
        <f t="shared" ref="H508:H510" si="61">C508+F508-G508</f>
        <v>8910000</v>
      </c>
      <c r="J508" s="7"/>
    </row>
    <row r="509" spans="1:10" hidden="1" x14ac:dyDescent="0.25">
      <c r="A509" s="20" t="s">
        <v>200</v>
      </c>
      <c r="B509" s="18" t="s">
        <v>201</v>
      </c>
      <c r="C509" s="21">
        <v>875000</v>
      </c>
      <c r="D509" s="22"/>
      <c r="E509" s="23"/>
      <c r="F509" s="21"/>
      <c r="G509" s="21"/>
      <c r="H509" s="21">
        <f t="shared" si="61"/>
        <v>875000</v>
      </c>
      <c r="J509" s="7"/>
    </row>
    <row r="510" spans="1:10" hidden="1" x14ac:dyDescent="0.25">
      <c r="A510" s="20">
        <v>4227</v>
      </c>
      <c r="B510" s="18" t="s">
        <v>126</v>
      </c>
      <c r="C510" s="21">
        <v>275000</v>
      </c>
      <c r="D510" s="22">
        <v>210250</v>
      </c>
      <c r="E510" s="23"/>
      <c r="F510" s="21"/>
      <c r="G510" s="21"/>
      <c r="H510" s="21">
        <f t="shared" si="61"/>
        <v>275000</v>
      </c>
      <c r="J510" s="7"/>
    </row>
    <row r="511" spans="1:10" hidden="1" x14ac:dyDescent="0.25">
      <c r="A511" s="19" t="s">
        <v>192</v>
      </c>
      <c r="B511" s="18" t="s">
        <v>193</v>
      </c>
      <c r="C511" s="10">
        <v>6500000</v>
      </c>
      <c r="D511" s="11">
        <v>405100</v>
      </c>
      <c r="E511" s="12"/>
      <c r="F511" s="10"/>
      <c r="G511" s="10"/>
      <c r="H511" s="10"/>
      <c r="J511" s="7"/>
    </row>
    <row r="512" spans="1:10" hidden="1" x14ac:dyDescent="0.25">
      <c r="A512" s="20" t="s">
        <v>194</v>
      </c>
      <c r="B512" s="18" t="s">
        <v>195</v>
      </c>
      <c r="C512" s="21">
        <v>6500000</v>
      </c>
      <c r="D512" s="22">
        <v>405100</v>
      </c>
      <c r="E512" s="23"/>
      <c r="F512" s="21"/>
      <c r="G512" s="21"/>
      <c r="H512" s="21">
        <f>C512+F512-G512</f>
        <v>6500000</v>
      </c>
      <c r="J512" s="7"/>
    </row>
    <row r="513" spans="1:10" hidden="1" x14ac:dyDescent="0.25">
      <c r="A513" s="19" t="s">
        <v>177</v>
      </c>
      <c r="B513" s="18" t="s">
        <v>178</v>
      </c>
      <c r="C513" s="10">
        <v>300000</v>
      </c>
      <c r="D513" s="11">
        <v>68206.25</v>
      </c>
      <c r="E513" s="12"/>
      <c r="F513" s="10"/>
      <c r="G513" s="10"/>
      <c r="H513" s="10"/>
      <c r="J513" s="7"/>
    </row>
    <row r="514" spans="1:10" hidden="1" x14ac:dyDescent="0.25">
      <c r="A514" s="20" t="s">
        <v>179</v>
      </c>
      <c r="B514" s="18" t="s">
        <v>178</v>
      </c>
      <c r="C514" s="21">
        <v>300000</v>
      </c>
      <c r="D514" s="22">
        <v>68206.25</v>
      </c>
      <c r="E514" s="23"/>
      <c r="F514" s="21"/>
      <c r="G514" s="21"/>
      <c r="H514" s="21">
        <f>C514+F514-G514</f>
        <v>300000</v>
      </c>
      <c r="J514" s="7"/>
    </row>
    <row r="515" spans="1:10" hidden="1" x14ac:dyDescent="0.25">
      <c r="A515" s="15" t="s">
        <v>233</v>
      </c>
      <c r="B515" s="16" t="s">
        <v>234</v>
      </c>
      <c r="C515" s="10">
        <v>100000</v>
      </c>
      <c r="D515" s="11"/>
      <c r="E515" s="12"/>
      <c r="F515" s="10"/>
      <c r="G515" s="10"/>
      <c r="H515" s="10"/>
      <c r="J515" s="7"/>
    </row>
    <row r="516" spans="1:10" hidden="1" x14ac:dyDescent="0.25">
      <c r="A516" s="17" t="s">
        <v>16</v>
      </c>
      <c r="B516" s="18" t="s">
        <v>17</v>
      </c>
      <c r="C516" s="10">
        <v>100000</v>
      </c>
      <c r="D516" s="11"/>
      <c r="E516" s="12"/>
      <c r="F516" s="10"/>
      <c r="G516" s="10"/>
      <c r="H516" s="10"/>
      <c r="J516" s="7"/>
    </row>
    <row r="517" spans="1:10" hidden="1" x14ac:dyDescent="0.25">
      <c r="A517" s="19" t="s">
        <v>24</v>
      </c>
      <c r="B517" s="18" t="s">
        <v>25</v>
      </c>
      <c r="C517" s="10">
        <v>90000</v>
      </c>
      <c r="D517" s="11"/>
      <c r="E517" s="12"/>
      <c r="F517" s="10"/>
      <c r="G517" s="10"/>
      <c r="H517" s="10"/>
      <c r="J517" s="7"/>
    </row>
    <row r="518" spans="1:10" hidden="1" x14ac:dyDescent="0.25">
      <c r="A518" s="20" t="s">
        <v>97</v>
      </c>
      <c r="B518" s="18" t="s">
        <v>98</v>
      </c>
      <c r="C518" s="21">
        <v>90000</v>
      </c>
      <c r="D518" s="22"/>
      <c r="E518" s="23"/>
      <c r="F518" s="21"/>
      <c r="G518" s="21"/>
      <c r="H518" s="21">
        <f>C518+F518-G518</f>
        <v>90000</v>
      </c>
      <c r="J518" s="7"/>
    </row>
    <row r="519" spans="1:10" hidden="1" x14ac:dyDescent="0.25">
      <c r="A519" s="19" t="s">
        <v>208</v>
      </c>
      <c r="B519" s="18" t="s">
        <v>209</v>
      </c>
      <c r="C519" s="10">
        <v>10000</v>
      </c>
      <c r="D519" s="11"/>
      <c r="E519" s="12"/>
      <c r="F519" s="10"/>
      <c r="G519" s="10"/>
      <c r="H519" s="10"/>
      <c r="J519" s="7"/>
    </row>
    <row r="520" spans="1:10" hidden="1" x14ac:dyDescent="0.25">
      <c r="A520" s="20" t="s">
        <v>210</v>
      </c>
      <c r="B520" s="18" t="s">
        <v>211</v>
      </c>
      <c r="C520" s="21">
        <v>10000</v>
      </c>
      <c r="D520" s="22"/>
      <c r="E520" s="23"/>
      <c r="F520" s="21"/>
      <c r="G520" s="21"/>
      <c r="H520" s="21">
        <f>C520+F520-G520</f>
        <v>10000</v>
      </c>
      <c r="J520" s="7"/>
    </row>
    <row r="521" spans="1:10" hidden="1" x14ac:dyDescent="0.25">
      <c r="A521" s="15" t="s">
        <v>235</v>
      </c>
      <c r="B521" s="16" t="s">
        <v>236</v>
      </c>
      <c r="C521" s="10">
        <v>1110000</v>
      </c>
      <c r="D521" s="11">
        <v>259855.88</v>
      </c>
      <c r="E521" s="12"/>
      <c r="F521" s="10"/>
      <c r="G521" s="10"/>
      <c r="H521" s="10"/>
      <c r="J521" s="7"/>
    </row>
    <row r="522" spans="1:10" hidden="1" x14ac:dyDescent="0.25">
      <c r="A522" s="17" t="s">
        <v>16</v>
      </c>
      <c r="B522" s="18" t="s">
        <v>17</v>
      </c>
      <c r="C522" s="10">
        <v>1110000</v>
      </c>
      <c r="D522" s="11">
        <v>259855.88</v>
      </c>
      <c r="E522" s="12"/>
      <c r="F522" s="10"/>
      <c r="G522" s="10"/>
      <c r="H522" s="10"/>
      <c r="J522" s="7"/>
    </row>
    <row r="523" spans="1:10" hidden="1" x14ac:dyDescent="0.25">
      <c r="A523" s="19" t="s">
        <v>24</v>
      </c>
      <c r="B523" s="18" t="s">
        <v>25</v>
      </c>
      <c r="C523" s="10">
        <v>1100000</v>
      </c>
      <c r="D523" s="11">
        <v>259855.88</v>
      </c>
      <c r="E523" s="12"/>
      <c r="F523" s="10"/>
      <c r="G523" s="10"/>
      <c r="H523" s="10"/>
      <c r="J523" s="7"/>
    </row>
    <row r="524" spans="1:10" hidden="1" x14ac:dyDescent="0.25">
      <c r="A524" s="20" t="s">
        <v>97</v>
      </c>
      <c r="B524" s="18" t="s">
        <v>98</v>
      </c>
      <c r="C524" s="21">
        <v>1100000</v>
      </c>
      <c r="D524" s="22">
        <v>259855.88</v>
      </c>
      <c r="E524" s="23"/>
      <c r="F524" s="21"/>
      <c r="G524" s="21"/>
      <c r="H524" s="21">
        <f>C524+F524-G524</f>
        <v>1100000</v>
      </c>
      <c r="J524" s="7"/>
    </row>
    <row r="525" spans="1:10" hidden="1" x14ac:dyDescent="0.25">
      <c r="A525" s="19" t="s">
        <v>208</v>
      </c>
      <c r="B525" s="18" t="s">
        <v>209</v>
      </c>
      <c r="C525" s="10">
        <v>10000</v>
      </c>
      <c r="D525" s="11"/>
      <c r="E525" s="12"/>
      <c r="F525" s="10"/>
      <c r="G525" s="10"/>
      <c r="H525" s="10"/>
      <c r="J525" s="7"/>
    </row>
    <row r="526" spans="1:10" hidden="1" x14ac:dyDescent="0.25">
      <c r="A526" s="20" t="s">
        <v>210</v>
      </c>
      <c r="B526" s="18" t="s">
        <v>211</v>
      </c>
      <c r="C526" s="21">
        <v>10000</v>
      </c>
      <c r="D526" s="22"/>
      <c r="E526" s="23"/>
      <c r="F526" s="21"/>
      <c r="G526" s="21"/>
      <c r="H526" s="21">
        <f>C526+F526-G526</f>
        <v>10000</v>
      </c>
      <c r="J526" s="7"/>
    </row>
    <row r="527" spans="1:10" hidden="1" x14ac:dyDescent="0.25">
      <c r="A527" s="15" t="s">
        <v>237</v>
      </c>
      <c r="B527" s="16" t="s">
        <v>238</v>
      </c>
      <c r="C527" s="10">
        <v>5003000</v>
      </c>
      <c r="D527" s="11">
        <v>69937.5</v>
      </c>
      <c r="E527" s="12"/>
      <c r="F527" s="10"/>
      <c r="G527" s="10"/>
      <c r="H527" s="10"/>
      <c r="J527" s="7"/>
    </row>
    <row r="528" spans="1:10" hidden="1" x14ac:dyDescent="0.25">
      <c r="A528" s="17" t="s">
        <v>16</v>
      </c>
      <c r="B528" s="18" t="s">
        <v>17</v>
      </c>
      <c r="C528" s="10">
        <v>5003000</v>
      </c>
      <c r="D528" s="11">
        <v>69937.5</v>
      </c>
      <c r="E528" s="12"/>
      <c r="F528" s="10"/>
      <c r="G528" s="10"/>
      <c r="H528" s="10"/>
      <c r="J528" s="7"/>
    </row>
    <row r="529" spans="1:10" hidden="1" x14ac:dyDescent="0.25">
      <c r="A529" s="19" t="s">
        <v>30</v>
      </c>
      <c r="B529" s="18" t="s">
        <v>31</v>
      </c>
      <c r="C529" s="10">
        <v>100000</v>
      </c>
      <c r="D529" s="11"/>
      <c r="E529" s="12"/>
      <c r="F529" s="10"/>
      <c r="G529" s="10"/>
      <c r="H529" s="10"/>
      <c r="J529" s="7"/>
    </row>
    <row r="530" spans="1:10" hidden="1" x14ac:dyDescent="0.25">
      <c r="A530" s="20" t="s">
        <v>85</v>
      </c>
      <c r="B530" s="18" t="s">
        <v>86</v>
      </c>
      <c r="C530" s="21">
        <v>100000</v>
      </c>
      <c r="D530" s="22"/>
      <c r="E530" s="23"/>
      <c r="F530" s="21"/>
      <c r="G530" s="21"/>
      <c r="H530" s="21">
        <f>C530+F530-G530</f>
        <v>100000</v>
      </c>
      <c r="J530" s="7"/>
    </row>
    <row r="531" spans="1:10" hidden="1" x14ac:dyDescent="0.25">
      <c r="A531" s="19" t="s">
        <v>24</v>
      </c>
      <c r="B531" s="18" t="s">
        <v>25</v>
      </c>
      <c r="C531" s="10">
        <v>3000</v>
      </c>
      <c r="D531" s="11"/>
      <c r="E531" s="12"/>
      <c r="F531" s="10"/>
      <c r="G531" s="10"/>
      <c r="H531" s="10"/>
      <c r="J531" s="7"/>
    </row>
    <row r="532" spans="1:10" hidden="1" x14ac:dyDescent="0.25">
      <c r="A532" s="20" t="s">
        <v>95</v>
      </c>
      <c r="B532" s="18" t="s">
        <v>96</v>
      </c>
      <c r="C532" s="21">
        <v>1000</v>
      </c>
      <c r="D532" s="22"/>
      <c r="E532" s="23"/>
      <c r="F532" s="21"/>
      <c r="G532" s="21"/>
      <c r="H532" s="21">
        <f t="shared" ref="H532:H534" si="62">C532+F532-G532</f>
        <v>1000</v>
      </c>
      <c r="J532" s="7"/>
    </row>
    <row r="533" spans="1:10" hidden="1" x14ac:dyDescent="0.25">
      <c r="A533" s="20" t="s">
        <v>26</v>
      </c>
      <c r="B533" s="18" t="s">
        <v>27</v>
      </c>
      <c r="C533" s="21">
        <v>1000</v>
      </c>
      <c r="D533" s="22"/>
      <c r="E533" s="23"/>
      <c r="F533" s="21"/>
      <c r="G533" s="21"/>
      <c r="H533" s="21">
        <f t="shared" si="62"/>
        <v>1000</v>
      </c>
      <c r="J533" s="7"/>
    </row>
    <row r="534" spans="1:10" hidden="1" x14ac:dyDescent="0.25">
      <c r="A534" s="20" t="s">
        <v>38</v>
      </c>
      <c r="B534" s="18" t="s">
        <v>39</v>
      </c>
      <c r="C534" s="21">
        <v>1000</v>
      </c>
      <c r="D534" s="22"/>
      <c r="E534" s="23"/>
      <c r="F534" s="21"/>
      <c r="G534" s="21"/>
      <c r="H534" s="21">
        <f t="shared" si="62"/>
        <v>1000</v>
      </c>
      <c r="J534" s="7"/>
    </row>
    <row r="535" spans="1:10" hidden="1" x14ac:dyDescent="0.25">
      <c r="A535" s="19" t="s">
        <v>177</v>
      </c>
      <c r="B535" s="18" t="s">
        <v>178</v>
      </c>
      <c r="C535" s="10">
        <v>4900000</v>
      </c>
      <c r="D535" s="11">
        <v>69937.5</v>
      </c>
      <c r="E535" s="12"/>
      <c r="F535" s="10"/>
      <c r="G535" s="10"/>
      <c r="H535" s="10"/>
      <c r="J535" s="7"/>
    </row>
    <row r="536" spans="1:10" hidden="1" x14ac:dyDescent="0.25">
      <c r="A536" s="20" t="s">
        <v>179</v>
      </c>
      <c r="B536" s="18" t="s">
        <v>178</v>
      </c>
      <c r="C536" s="21">
        <v>4900000</v>
      </c>
      <c r="D536" s="22">
        <v>69937.5</v>
      </c>
      <c r="E536" s="23"/>
      <c r="F536" s="21"/>
      <c r="G536" s="21"/>
      <c r="H536" s="21">
        <f>C536+F536-G536</f>
        <v>4900000</v>
      </c>
      <c r="J536" s="7"/>
    </row>
    <row r="537" spans="1:10" hidden="1" x14ac:dyDescent="0.25">
      <c r="A537" s="15" t="s">
        <v>239</v>
      </c>
      <c r="B537" s="16" t="s">
        <v>240</v>
      </c>
      <c r="C537" s="10">
        <v>52000</v>
      </c>
      <c r="D537" s="11"/>
      <c r="E537" s="12"/>
      <c r="F537" s="10"/>
      <c r="G537" s="10"/>
      <c r="H537" s="10"/>
      <c r="J537" s="7"/>
    </row>
    <row r="538" spans="1:10" hidden="1" x14ac:dyDescent="0.25">
      <c r="A538" s="17" t="s">
        <v>16</v>
      </c>
      <c r="B538" s="18" t="s">
        <v>17</v>
      </c>
      <c r="C538" s="10">
        <v>52000</v>
      </c>
      <c r="D538" s="11"/>
      <c r="E538" s="12"/>
      <c r="F538" s="10"/>
      <c r="G538" s="10"/>
      <c r="H538" s="10"/>
      <c r="J538" s="7"/>
    </row>
    <row r="539" spans="1:10" hidden="1" x14ac:dyDescent="0.25">
      <c r="A539" s="19" t="s">
        <v>123</v>
      </c>
      <c r="B539" s="18" t="s">
        <v>124</v>
      </c>
      <c r="C539" s="10">
        <v>32000</v>
      </c>
      <c r="D539" s="11"/>
      <c r="E539" s="12"/>
      <c r="F539" s="10"/>
      <c r="G539" s="10"/>
      <c r="H539" s="10"/>
      <c r="J539" s="7"/>
    </row>
    <row r="540" spans="1:10" hidden="1" x14ac:dyDescent="0.25">
      <c r="A540" s="20" t="s">
        <v>129</v>
      </c>
      <c r="B540" s="18" t="s">
        <v>130</v>
      </c>
      <c r="C540" s="21">
        <v>20000</v>
      </c>
      <c r="D540" s="22"/>
      <c r="E540" s="23"/>
      <c r="F540" s="21"/>
      <c r="G540" s="21"/>
      <c r="H540" s="21">
        <f t="shared" ref="H540:H542" si="63">C540+F540-G540</f>
        <v>20000</v>
      </c>
      <c r="J540" s="7"/>
    </row>
    <row r="541" spans="1:10" hidden="1" x14ac:dyDescent="0.25">
      <c r="A541" s="20" t="s">
        <v>218</v>
      </c>
      <c r="B541" s="18" t="s">
        <v>219</v>
      </c>
      <c r="C541" s="21">
        <v>10000</v>
      </c>
      <c r="D541" s="22"/>
      <c r="E541" s="23"/>
      <c r="F541" s="21"/>
      <c r="G541" s="21"/>
      <c r="H541" s="21">
        <f t="shared" si="63"/>
        <v>10000</v>
      </c>
      <c r="J541" s="7"/>
    </row>
    <row r="542" spans="1:10" hidden="1" x14ac:dyDescent="0.25">
      <c r="A542" s="20" t="s">
        <v>222</v>
      </c>
      <c r="B542" s="18" t="s">
        <v>223</v>
      </c>
      <c r="C542" s="21">
        <v>2000</v>
      </c>
      <c r="D542" s="22"/>
      <c r="E542" s="23"/>
      <c r="F542" s="21"/>
      <c r="G542" s="21"/>
      <c r="H542" s="21">
        <f t="shared" si="63"/>
        <v>2000</v>
      </c>
      <c r="J542" s="7"/>
    </row>
    <row r="543" spans="1:10" hidden="1" x14ac:dyDescent="0.25">
      <c r="A543" s="19" t="s">
        <v>177</v>
      </c>
      <c r="B543" s="18" t="s">
        <v>178</v>
      </c>
      <c r="C543" s="10">
        <v>20000</v>
      </c>
      <c r="D543" s="11"/>
      <c r="E543" s="12"/>
      <c r="F543" s="10"/>
      <c r="G543" s="10"/>
      <c r="H543" s="10"/>
      <c r="J543" s="7"/>
    </row>
    <row r="544" spans="1:10" hidden="1" x14ac:dyDescent="0.25">
      <c r="A544" s="20" t="s">
        <v>179</v>
      </c>
      <c r="B544" s="18" t="s">
        <v>178</v>
      </c>
      <c r="C544" s="21">
        <v>20000</v>
      </c>
      <c r="D544" s="22"/>
      <c r="E544" s="23"/>
      <c r="F544" s="21"/>
      <c r="G544" s="21"/>
      <c r="H544" s="21">
        <f>C544+F544-G544</f>
        <v>20000</v>
      </c>
      <c r="J544" s="7"/>
    </row>
    <row r="545" spans="1:10" hidden="1" x14ac:dyDescent="0.25">
      <c r="A545" s="15" t="s">
        <v>241</v>
      </c>
      <c r="B545" s="16" t="s">
        <v>242</v>
      </c>
      <c r="C545" s="10">
        <v>629500</v>
      </c>
      <c r="D545" s="11">
        <v>7369.25</v>
      </c>
      <c r="E545" s="12"/>
      <c r="F545" s="10"/>
      <c r="G545" s="10"/>
      <c r="H545" s="10"/>
      <c r="J545" s="7"/>
    </row>
    <row r="546" spans="1:10" hidden="1" x14ac:dyDescent="0.25">
      <c r="A546" s="17" t="s">
        <v>16</v>
      </c>
      <c r="B546" s="18" t="s">
        <v>17</v>
      </c>
      <c r="C546" s="10">
        <v>629500</v>
      </c>
      <c r="D546" s="11">
        <v>7369.25</v>
      </c>
      <c r="E546" s="12"/>
      <c r="F546" s="10"/>
      <c r="G546" s="10"/>
      <c r="H546" s="10"/>
      <c r="J546" s="7"/>
    </row>
    <row r="547" spans="1:10" hidden="1" x14ac:dyDescent="0.25">
      <c r="A547" s="19" t="s">
        <v>30</v>
      </c>
      <c r="B547" s="18" t="s">
        <v>31</v>
      </c>
      <c r="C547" s="10">
        <v>20000</v>
      </c>
      <c r="D547" s="11">
        <v>3523.5</v>
      </c>
      <c r="E547" s="12"/>
      <c r="F547" s="10"/>
      <c r="G547" s="10"/>
      <c r="H547" s="10"/>
      <c r="J547" s="7"/>
    </row>
    <row r="548" spans="1:10" hidden="1" x14ac:dyDescent="0.25">
      <c r="A548" s="20" t="s">
        <v>87</v>
      </c>
      <c r="B548" s="18" t="s">
        <v>88</v>
      </c>
      <c r="C548" s="21">
        <v>20000</v>
      </c>
      <c r="D548" s="22">
        <v>3523.5</v>
      </c>
      <c r="E548" s="23"/>
      <c r="F548" s="21"/>
      <c r="G548" s="21"/>
      <c r="H548" s="21">
        <f>C548+F548-G548</f>
        <v>20000</v>
      </c>
      <c r="J548" s="7"/>
    </row>
    <row r="549" spans="1:10" hidden="1" x14ac:dyDescent="0.25">
      <c r="A549" s="19" t="s">
        <v>123</v>
      </c>
      <c r="B549" s="18" t="s">
        <v>124</v>
      </c>
      <c r="C549" s="10">
        <v>609500</v>
      </c>
      <c r="D549" s="11">
        <v>3845.75</v>
      </c>
      <c r="E549" s="12"/>
      <c r="F549" s="10"/>
      <c r="G549" s="10"/>
      <c r="H549" s="10"/>
      <c r="J549" s="7"/>
    </row>
    <row r="550" spans="1:10" hidden="1" x14ac:dyDescent="0.25">
      <c r="A550" s="20" t="s">
        <v>129</v>
      </c>
      <c r="B550" s="18" t="s">
        <v>130</v>
      </c>
      <c r="C550" s="21">
        <v>187000</v>
      </c>
      <c r="D550" s="22"/>
      <c r="E550" s="23"/>
      <c r="F550" s="21"/>
      <c r="G550" s="21"/>
      <c r="H550" s="21">
        <f t="shared" ref="H550:H553" si="64">C550+F550-G550</f>
        <v>187000</v>
      </c>
      <c r="J550" s="7"/>
    </row>
    <row r="551" spans="1:10" hidden="1" x14ac:dyDescent="0.25">
      <c r="A551" s="20" t="s">
        <v>200</v>
      </c>
      <c r="B551" s="18" t="s">
        <v>201</v>
      </c>
      <c r="C551" s="21">
        <v>350000</v>
      </c>
      <c r="D551" s="22">
        <v>3845.75</v>
      </c>
      <c r="E551" s="23"/>
      <c r="F551" s="21"/>
      <c r="G551" s="21"/>
      <c r="H551" s="21">
        <f t="shared" si="64"/>
        <v>350000</v>
      </c>
      <c r="J551" s="7"/>
    </row>
    <row r="552" spans="1:10" hidden="1" x14ac:dyDescent="0.25">
      <c r="A552" s="20" t="s">
        <v>218</v>
      </c>
      <c r="B552" s="18" t="s">
        <v>219</v>
      </c>
      <c r="C552" s="21">
        <v>67500</v>
      </c>
      <c r="D552" s="22"/>
      <c r="E552" s="23"/>
      <c r="F552" s="21"/>
      <c r="G552" s="21"/>
      <c r="H552" s="21">
        <f t="shared" si="64"/>
        <v>67500</v>
      </c>
      <c r="J552" s="7"/>
    </row>
    <row r="553" spans="1:10" hidden="1" x14ac:dyDescent="0.25">
      <c r="A553" s="20" t="s">
        <v>125</v>
      </c>
      <c r="B553" s="18" t="s">
        <v>126</v>
      </c>
      <c r="C553" s="21">
        <v>5000</v>
      </c>
      <c r="D553" s="22"/>
      <c r="E553" s="23"/>
      <c r="F553" s="21"/>
      <c r="G553" s="21"/>
      <c r="H553" s="21">
        <f t="shared" si="64"/>
        <v>5000</v>
      </c>
      <c r="J553" s="7"/>
    </row>
    <row r="554" spans="1:10" hidden="1" x14ac:dyDescent="0.25">
      <c r="A554" s="15" t="s">
        <v>243</v>
      </c>
      <c r="B554" s="16" t="s">
        <v>244</v>
      </c>
      <c r="C554" s="10">
        <v>550000</v>
      </c>
      <c r="D554" s="11">
        <v>25133.599999999999</v>
      </c>
      <c r="E554" s="12"/>
      <c r="F554" s="10"/>
      <c r="G554" s="10"/>
      <c r="H554" s="10"/>
      <c r="J554" s="7"/>
    </row>
    <row r="555" spans="1:10" hidden="1" x14ac:dyDescent="0.25">
      <c r="A555" s="17" t="s">
        <v>188</v>
      </c>
      <c r="B555" s="18" t="s">
        <v>189</v>
      </c>
      <c r="C555" s="10">
        <v>210000</v>
      </c>
      <c r="D555" s="11"/>
      <c r="E555" s="12"/>
      <c r="F555" s="10"/>
      <c r="G555" s="10"/>
      <c r="H555" s="10"/>
      <c r="J555" s="7"/>
    </row>
    <row r="556" spans="1:10" hidden="1" x14ac:dyDescent="0.25">
      <c r="A556" s="19" t="s">
        <v>18</v>
      </c>
      <c r="B556" s="18" t="s">
        <v>19</v>
      </c>
      <c r="C556" s="10">
        <v>20000</v>
      </c>
      <c r="D556" s="11"/>
      <c r="E556" s="12"/>
      <c r="F556" s="10"/>
      <c r="G556" s="10"/>
      <c r="H556" s="10"/>
      <c r="J556" s="7"/>
    </row>
    <row r="557" spans="1:10" hidden="1" x14ac:dyDescent="0.25">
      <c r="A557" s="20" t="s">
        <v>20</v>
      </c>
      <c r="B557" s="18" t="s">
        <v>21</v>
      </c>
      <c r="C557" s="21">
        <v>20000</v>
      </c>
      <c r="D557" s="22"/>
      <c r="E557" s="23"/>
      <c r="F557" s="21"/>
      <c r="G557" s="21"/>
      <c r="H557" s="21">
        <f>C557+F557-G557</f>
        <v>20000</v>
      </c>
      <c r="J557" s="7"/>
    </row>
    <row r="558" spans="1:10" hidden="1" x14ac:dyDescent="0.25">
      <c r="A558" s="19" t="s">
        <v>24</v>
      </c>
      <c r="B558" s="18" t="s">
        <v>25</v>
      </c>
      <c r="C558" s="10">
        <v>10000</v>
      </c>
      <c r="D558" s="11"/>
      <c r="E558" s="12"/>
      <c r="F558" s="10"/>
      <c r="G558" s="10"/>
      <c r="H558" s="10"/>
      <c r="J558" s="7"/>
    </row>
    <row r="559" spans="1:10" hidden="1" x14ac:dyDescent="0.25">
      <c r="A559" s="20" t="s">
        <v>93</v>
      </c>
      <c r="B559" s="18" t="s">
        <v>94</v>
      </c>
      <c r="C559" s="21">
        <v>5000</v>
      </c>
      <c r="D559" s="22"/>
      <c r="E559" s="23"/>
      <c r="F559" s="21"/>
      <c r="G559" s="21"/>
      <c r="H559" s="21">
        <f t="shared" ref="H559:H560" si="65">C559+F559-G559</f>
        <v>5000</v>
      </c>
      <c r="J559" s="7"/>
    </row>
    <row r="560" spans="1:10" hidden="1" x14ac:dyDescent="0.25">
      <c r="A560" s="20" t="s">
        <v>26</v>
      </c>
      <c r="B560" s="18" t="s">
        <v>27</v>
      </c>
      <c r="C560" s="21">
        <v>5000</v>
      </c>
      <c r="D560" s="22"/>
      <c r="E560" s="23"/>
      <c r="F560" s="21"/>
      <c r="G560" s="21"/>
      <c r="H560" s="21">
        <f t="shared" si="65"/>
        <v>5000</v>
      </c>
      <c r="J560" s="7"/>
    </row>
    <row r="561" spans="1:10" hidden="1" x14ac:dyDescent="0.25">
      <c r="A561" s="19" t="s">
        <v>42</v>
      </c>
      <c r="B561" s="18" t="s">
        <v>43</v>
      </c>
      <c r="C561" s="10">
        <v>30000</v>
      </c>
      <c r="D561" s="11"/>
      <c r="E561" s="12"/>
      <c r="F561" s="10"/>
      <c r="G561" s="10"/>
      <c r="H561" s="10"/>
      <c r="J561" s="7"/>
    </row>
    <row r="562" spans="1:10" hidden="1" x14ac:dyDescent="0.25">
      <c r="A562" s="20" t="s">
        <v>54</v>
      </c>
      <c r="B562" s="18" t="s">
        <v>55</v>
      </c>
      <c r="C562" s="21">
        <v>20000</v>
      </c>
      <c r="D562" s="22"/>
      <c r="E562" s="23"/>
      <c r="F562" s="21"/>
      <c r="G562" s="21"/>
      <c r="H562" s="21">
        <f t="shared" ref="H562:H564" si="66">C562+F562-G562</f>
        <v>20000</v>
      </c>
      <c r="J562" s="7"/>
    </row>
    <row r="563" spans="1:10" hidden="1" x14ac:dyDescent="0.25">
      <c r="A563" s="20" t="s">
        <v>104</v>
      </c>
      <c r="B563" s="18" t="s">
        <v>105</v>
      </c>
      <c r="C563" s="21">
        <v>5000</v>
      </c>
      <c r="D563" s="22"/>
      <c r="E563" s="23"/>
      <c r="F563" s="21"/>
      <c r="G563" s="21"/>
      <c r="H563" s="21">
        <f t="shared" si="66"/>
        <v>5000</v>
      </c>
      <c r="J563" s="7"/>
    </row>
    <row r="564" spans="1:10" hidden="1" x14ac:dyDescent="0.25">
      <c r="A564" s="20" t="s">
        <v>110</v>
      </c>
      <c r="B564" s="18" t="s">
        <v>43</v>
      </c>
      <c r="C564" s="21">
        <v>5000</v>
      </c>
      <c r="D564" s="22"/>
      <c r="E564" s="23"/>
      <c r="F564" s="21"/>
      <c r="G564" s="21"/>
      <c r="H564" s="21">
        <f t="shared" si="66"/>
        <v>5000</v>
      </c>
      <c r="J564" s="7"/>
    </row>
    <row r="565" spans="1:10" hidden="1" x14ac:dyDescent="0.25">
      <c r="A565" s="19" t="s">
        <v>192</v>
      </c>
      <c r="B565" s="18" t="s">
        <v>193</v>
      </c>
      <c r="C565" s="10">
        <v>150000</v>
      </c>
      <c r="D565" s="11"/>
      <c r="E565" s="12"/>
      <c r="F565" s="10"/>
      <c r="G565" s="10"/>
      <c r="H565" s="10"/>
      <c r="J565" s="7"/>
    </row>
    <row r="566" spans="1:10" hidden="1" x14ac:dyDescent="0.25">
      <c r="A566" s="20" t="s">
        <v>194</v>
      </c>
      <c r="B566" s="18" t="s">
        <v>195</v>
      </c>
      <c r="C566" s="21">
        <v>150000</v>
      </c>
      <c r="D566" s="22"/>
      <c r="E566" s="23"/>
      <c r="F566" s="21"/>
      <c r="G566" s="21"/>
      <c r="H566" s="21">
        <f>C566+F566-G566</f>
        <v>150000</v>
      </c>
      <c r="J566" s="7"/>
    </row>
    <row r="567" spans="1:10" hidden="1" x14ac:dyDescent="0.25">
      <c r="A567" s="17" t="s">
        <v>131</v>
      </c>
      <c r="B567" s="18" t="s">
        <v>132</v>
      </c>
      <c r="C567" s="10">
        <v>340000</v>
      </c>
      <c r="D567" s="11">
        <v>25133.599999999999</v>
      </c>
      <c r="E567" s="12"/>
      <c r="F567" s="10"/>
      <c r="G567" s="10"/>
      <c r="H567" s="10"/>
      <c r="J567" s="7"/>
    </row>
    <row r="568" spans="1:10" hidden="1" x14ac:dyDescent="0.25">
      <c r="A568" s="19" t="s">
        <v>18</v>
      </c>
      <c r="B568" s="18" t="s">
        <v>19</v>
      </c>
      <c r="C568" s="10">
        <v>80000</v>
      </c>
      <c r="D568" s="11"/>
      <c r="E568" s="12"/>
      <c r="F568" s="10"/>
      <c r="G568" s="10"/>
      <c r="H568" s="10"/>
      <c r="J568" s="7"/>
    </row>
    <row r="569" spans="1:10" hidden="1" x14ac:dyDescent="0.25">
      <c r="A569" s="20" t="s">
        <v>20</v>
      </c>
      <c r="B569" s="18" t="s">
        <v>21</v>
      </c>
      <c r="C569" s="21">
        <v>80000</v>
      </c>
      <c r="D569" s="22"/>
      <c r="E569" s="23"/>
      <c r="F569" s="21"/>
      <c r="G569" s="21"/>
      <c r="H569" s="21">
        <f>C569+F569-G569</f>
        <v>80000</v>
      </c>
      <c r="J569" s="7"/>
    </row>
    <row r="570" spans="1:10" hidden="1" x14ac:dyDescent="0.25">
      <c r="A570" s="19" t="s">
        <v>24</v>
      </c>
      <c r="B570" s="18" t="s">
        <v>25</v>
      </c>
      <c r="C570" s="10">
        <v>40000</v>
      </c>
      <c r="D570" s="11"/>
      <c r="E570" s="12"/>
      <c r="F570" s="10"/>
      <c r="G570" s="10"/>
      <c r="H570" s="10"/>
      <c r="J570" s="7"/>
    </row>
    <row r="571" spans="1:10" hidden="1" x14ac:dyDescent="0.25">
      <c r="A571" s="20" t="s">
        <v>93</v>
      </c>
      <c r="B571" s="18" t="s">
        <v>94</v>
      </c>
      <c r="C571" s="21">
        <v>10000</v>
      </c>
      <c r="D571" s="22"/>
      <c r="E571" s="23"/>
      <c r="F571" s="21"/>
      <c r="G571" s="21"/>
      <c r="H571" s="21">
        <f t="shared" ref="H571:H576" si="67">C571+F571-G571</f>
        <v>10000</v>
      </c>
      <c r="J571" s="7"/>
    </row>
    <row r="572" spans="1:10" hidden="1" x14ac:dyDescent="0.25">
      <c r="A572" s="20" t="s">
        <v>26</v>
      </c>
      <c r="B572" s="18" t="s">
        <v>27</v>
      </c>
      <c r="C572" s="21">
        <v>30000</v>
      </c>
      <c r="D572" s="22"/>
      <c r="E572" s="23"/>
      <c r="F572" s="21"/>
      <c r="G572" s="21"/>
      <c r="H572" s="21">
        <f t="shared" si="67"/>
        <v>30000</v>
      </c>
      <c r="J572" s="7"/>
    </row>
    <row r="573" spans="1:10" hidden="1" x14ac:dyDescent="0.25">
      <c r="A573" s="19" t="s">
        <v>42</v>
      </c>
      <c r="B573" s="18" t="s">
        <v>43</v>
      </c>
      <c r="C573" s="10">
        <v>120000</v>
      </c>
      <c r="D573" s="11">
        <v>25133.599999999999</v>
      </c>
      <c r="E573" s="12"/>
      <c r="F573" s="10"/>
      <c r="G573" s="10"/>
      <c r="H573" s="10">
        <f>H574+H575+H576</f>
        <v>120000</v>
      </c>
      <c r="J573" s="7"/>
    </row>
    <row r="574" spans="1:10" hidden="1" x14ac:dyDescent="0.25">
      <c r="A574" s="20" t="s">
        <v>54</v>
      </c>
      <c r="B574" s="18" t="s">
        <v>55</v>
      </c>
      <c r="C574" s="21">
        <v>80000</v>
      </c>
      <c r="D574" s="22"/>
      <c r="E574" s="23"/>
      <c r="F574" s="21"/>
      <c r="G574" s="21"/>
      <c r="H574" s="21">
        <f t="shared" si="67"/>
        <v>80000</v>
      </c>
      <c r="J574" s="7"/>
    </row>
    <row r="575" spans="1:10" hidden="1" x14ac:dyDescent="0.25">
      <c r="A575" s="20" t="s">
        <v>104</v>
      </c>
      <c r="B575" s="18" t="s">
        <v>105</v>
      </c>
      <c r="C575" s="21">
        <v>20000</v>
      </c>
      <c r="D575" s="22"/>
      <c r="E575" s="23"/>
      <c r="F575" s="21"/>
      <c r="G575" s="21"/>
      <c r="H575" s="21">
        <f t="shared" si="67"/>
        <v>20000</v>
      </c>
      <c r="J575" s="7"/>
    </row>
    <row r="576" spans="1:10" hidden="1" x14ac:dyDescent="0.25">
      <c r="A576" s="20" t="s">
        <v>110</v>
      </c>
      <c r="B576" s="18" t="s">
        <v>43</v>
      </c>
      <c r="C576" s="21">
        <v>20000</v>
      </c>
      <c r="D576" s="22">
        <v>25133.599999999999</v>
      </c>
      <c r="E576" s="23"/>
      <c r="F576" s="21"/>
      <c r="G576" s="21"/>
      <c r="H576" s="21">
        <f t="shared" si="67"/>
        <v>20000</v>
      </c>
      <c r="J576" s="7"/>
    </row>
    <row r="577" spans="1:10" hidden="1" x14ac:dyDescent="0.25">
      <c r="A577" s="19" t="s">
        <v>192</v>
      </c>
      <c r="B577" s="18" t="s">
        <v>193</v>
      </c>
      <c r="C577" s="10">
        <v>100000</v>
      </c>
      <c r="D577" s="11"/>
      <c r="E577" s="12"/>
      <c r="F577" s="10"/>
      <c r="G577" s="10"/>
      <c r="H577" s="10"/>
      <c r="J577" s="7"/>
    </row>
    <row r="578" spans="1:10" hidden="1" x14ac:dyDescent="0.25">
      <c r="A578" s="20" t="s">
        <v>194</v>
      </c>
      <c r="B578" s="18" t="s">
        <v>195</v>
      </c>
      <c r="C578" s="21">
        <v>100000</v>
      </c>
      <c r="D578" s="22"/>
      <c r="E578" s="23"/>
      <c r="F578" s="21"/>
      <c r="G578" s="21"/>
      <c r="H578" s="21">
        <f>C578+F578-G578</f>
        <v>100000</v>
      </c>
      <c r="J578" s="7"/>
    </row>
    <row r="579" spans="1:10" hidden="1" x14ac:dyDescent="0.25">
      <c r="A579" s="15" t="s">
        <v>245</v>
      </c>
      <c r="B579" s="16" t="s">
        <v>246</v>
      </c>
      <c r="C579" s="10">
        <v>280000</v>
      </c>
      <c r="D579" s="11"/>
      <c r="E579" s="12"/>
      <c r="F579" s="10"/>
      <c r="G579" s="10"/>
      <c r="H579" s="10"/>
      <c r="J579" s="7"/>
    </row>
    <row r="580" spans="1:10" hidden="1" x14ac:dyDescent="0.25">
      <c r="A580" s="17" t="s">
        <v>119</v>
      </c>
      <c r="B580" s="18" t="s">
        <v>120</v>
      </c>
      <c r="C580" s="10">
        <v>280000</v>
      </c>
      <c r="D580" s="11"/>
      <c r="E580" s="12"/>
      <c r="F580" s="10"/>
      <c r="G580" s="10"/>
      <c r="H580" s="10"/>
      <c r="J580" s="7"/>
    </row>
    <row r="581" spans="1:10" hidden="1" x14ac:dyDescent="0.25">
      <c r="A581" s="19" t="s">
        <v>18</v>
      </c>
      <c r="B581" s="18" t="s">
        <v>19</v>
      </c>
      <c r="C581" s="10">
        <v>100000</v>
      </c>
      <c r="D581" s="11"/>
      <c r="E581" s="12"/>
      <c r="F581" s="10"/>
      <c r="G581" s="10"/>
      <c r="H581" s="10"/>
      <c r="J581" s="7"/>
    </row>
    <row r="582" spans="1:10" hidden="1" x14ac:dyDescent="0.25">
      <c r="A582" s="20" t="s">
        <v>20</v>
      </c>
      <c r="B582" s="18" t="s">
        <v>21</v>
      </c>
      <c r="C582" s="21">
        <v>50000</v>
      </c>
      <c r="D582" s="22"/>
      <c r="E582" s="23"/>
      <c r="F582" s="21"/>
      <c r="G582" s="21"/>
      <c r="H582" s="21">
        <f t="shared" ref="H582:H583" si="68">C582+F582-G582</f>
        <v>50000</v>
      </c>
      <c r="J582" s="7"/>
    </row>
    <row r="583" spans="1:10" hidden="1" x14ac:dyDescent="0.25">
      <c r="A583" s="20" t="s">
        <v>22</v>
      </c>
      <c r="B583" s="18" t="s">
        <v>23</v>
      </c>
      <c r="C583" s="21">
        <v>50000</v>
      </c>
      <c r="D583" s="22"/>
      <c r="E583" s="23"/>
      <c r="F583" s="21"/>
      <c r="G583" s="21"/>
      <c r="H583" s="21">
        <f t="shared" si="68"/>
        <v>50000</v>
      </c>
      <c r="J583" s="7"/>
    </row>
    <row r="584" spans="1:10" hidden="1" x14ac:dyDescent="0.25">
      <c r="A584" s="19" t="s">
        <v>24</v>
      </c>
      <c r="B584" s="18" t="s">
        <v>25</v>
      </c>
      <c r="C584" s="10">
        <v>30000</v>
      </c>
      <c r="D584" s="11"/>
      <c r="E584" s="12"/>
      <c r="F584" s="10"/>
      <c r="G584" s="10"/>
      <c r="H584" s="10"/>
      <c r="J584" s="7"/>
    </row>
    <row r="585" spans="1:10" hidden="1" x14ac:dyDescent="0.25">
      <c r="A585" s="20" t="s">
        <v>26</v>
      </c>
      <c r="B585" s="18" t="s">
        <v>27</v>
      </c>
      <c r="C585" s="21">
        <v>30000</v>
      </c>
      <c r="D585" s="22"/>
      <c r="E585" s="23"/>
      <c r="F585" s="21"/>
      <c r="G585" s="21"/>
      <c r="H585" s="21">
        <f>C585+F585-G585</f>
        <v>30000</v>
      </c>
      <c r="J585" s="7"/>
    </row>
    <row r="586" spans="1:10" hidden="1" x14ac:dyDescent="0.25">
      <c r="A586" s="19" t="s">
        <v>42</v>
      </c>
      <c r="B586" s="18" t="s">
        <v>43</v>
      </c>
      <c r="C586" s="10">
        <v>130000</v>
      </c>
      <c r="D586" s="11"/>
      <c r="E586" s="12"/>
      <c r="F586" s="10"/>
      <c r="G586" s="10"/>
      <c r="H586" s="10"/>
      <c r="J586" s="7"/>
    </row>
    <row r="587" spans="1:10" hidden="1" x14ac:dyDescent="0.25">
      <c r="A587" s="20" t="s">
        <v>54</v>
      </c>
      <c r="B587" s="18" t="s">
        <v>55</v>
      </c>
      <c r="C587" s="21">
        <v>80000</v>
      </c>
      <c r="D587" s="22"/>
      <c r="E587" s="23"/>
      <c r="F587" s="21"/>
      <c r="G587" s="21"/>
      <c r="H587" s="21">
        <f t="shared" ref="H587:H588" si="69">C587+F587-G587</f>
        <v>80000</v>
      </c>
      <c r="J587" s="7"/>
    </row>
    <row r="588" spans="1:10" hidden="1" x14ac:dyDescent="0.25">
      <c r="A588" s="20" t="s">
        <v>110</v>
      </c>
      <c r="B588" s="18" t="s">
        <v>43</v>
      </c>
      <c r="C588" s="21">
        <v>50000</v>
      </c>
      <c r="D588" s="22"/>
      <c r="E588" s="23"/>
      <c r="F588" s="21"/>
      <c r="G588" s="21"/>
      <c r="H588" s="21">
        <f t="shared" si="69"/>
        <v>50000</v>
      </c>
      <c r="J588" s="7"/>
    </row>
    <row r="589" spans="1:10" hidden="1" x14ac:dyDescent="0.25">
      <c r="A589" s="19" t="s">
        <v>123</v>
      </c>
      <c r="B589" s="18" t="s">
        <v>124</v>
      </c>
      <c r="C589" s="10">
        <v>20000</v>
      </c>
      <c r="D589" s="11"/>
      <c r="E589" s="12"/>
      <c r="F589" s="10"/>
      <c r="G589" s="10"/>
      <c r="H589" s="10"/>
      <c r="J589" s="7"/>
    </row>
    <row r="590" spans="1:10" hidden="1" x14ac:dyDescent="0.25">
      <c r="A590" s="20" t="s">
        <v>129</v>
      </c>
      <c r="B590" s="18" t="s">
        <v>130</v>
      </c>
      <c r="C590" s="21">
        <v>20000</v>
      </c>
      <c r="D590" s="22"/>
      <c r="E590" s="23"/>
      <c r="F590" s="21"/>
      <c r="G590" s="21"/>
      <c r="H590" s="21">
        <f>C590+F590-G590</f>
        <v>20000</v>
      </c>
      <c r="J590" s="7"/>
    </row>
    <row r="591" spans="1:10" hidden="1" x14ac:dyDescent="0.25">
      <c r="A591" s="15" t="s">
        <v>247</v>
      </c>
      <c r="B591" s="16" t="s">
        <v>248</v>
      </c>
      <c r="C591" s="10">
        <v>220000</v>
      </c>
      <c r="D591" s="11">
        <v>15590.57</v>
      </c>
      <c r="E591" s="12"/>
      <c r="F591" s="10"/>
      <c r="G591" s="10"/>
      <c r="H591" s="10"/>
      <c r="J591" s="7"/>
    </row>
    <row r="592" spans="1:10" hidden="1" x14ac:dyDescent="0.25">
      <c r="A592" s="17" t="s">
        <v>212</v>
      </c>
      <c r="B592" s="18" t="s">
        <v>213</v>
      </c>
      <c r="C592" s="10">
        <v>220000</v>
      </c>
      <c r="D592" s="11">
        <v>15590.57</v>
      </c>
      <c r="E592" s="12"/>
      <c r="F592" s="10"/>
      <c r="G592" s="10"/>
      <c r="H592" s="10"/>
      <c r="J592" s="7"/>
    </row>
    <row r="593" spans="1:10" hidden="1" x14ac:dyDescent="0.25">
      <c r="A593" s="19" t="s">
        <v>18</v>
      </c>
      <c r="B593" s="18" t="s">
        <v>19</v>
      </c>
      <c r="C593" s="10">
        <v>200000</v>
      </c>
      <c r="D593" s="11"/>
      <c r="E593" s="12"/>
      <c r="F593" s="10"/>
      <c r="G593" s="10"/>
      <c r="H593" s="10"/>
      <c r="J593" s="7"/>
    </row>
    <row r="594" spans="1:10" hidden="1" x14ac:dyDescent="0.25">
      <c r="A594" s="20" t="s">
        <v>20</v>
      </c>
      <c r="B594" s="18" t="s">
        <v>21</v>
      </c>
      <c r="C594" s="21">
        <v>200000</v>
      </c>
      <c r="D594" s="22"/>
      <c r="E594" s="23"/>
      <c r="F594" s="21"/>
      <c r="G594" s="21"/>
      <c r="H594" s="21">
        <f>C594+F594-G594</f>
        <v>200000</v>
      </c>
      <c r="J594" s="7"/>
    </row>
    <row r="595" spans="1:10" hidden="1" x14ac:dyDescent="0.25">
      <c r="A595" s="19" t="s">
        <v>42</v>
      </c>
      <c r="B595" s="18" t="s">
        <v>43</v>
      </c>
      <c r="C595" s="10">
        <v>20000</v>
      </c>
      <c r="D595" s="11">
        <v>15590.57</v>
      </c>
      <c r="E595" s="12"/>
      <c r="F595" s="10"/>
      <c r="G595" s="10"/>
      <c r="H595" s="10"/>
      <c r="J595" s="7"/>
    </row>
    <row r="596" spans="1:10" hidden="1" x14ac:dyDescent="0.25">
      <c r="A596" s="20" t="s">
        <v>110</v>
      </c>
      <c r="B596" s="18" t="s">
        <v>43</v>
      </c>
      <c r="C596" s="21">
        <v>20000</v>
      </c>
      <c r="D596" s="22">
        <v>15590.57</v>
      </c>
      <c r="E596" s="23"/>
      <c r="F596" s="21"/>
      <c r="G596" s="21"/>
      <c r="H596" s="21">
        <f>C596+F596-G596</f>
        <v>20000</v>
      </c>
      <c r="J596" s="7"/>
    </row>
    <row r="597" spans="1:10" hidden="1" x14ac:dyDescent="0.25">
      <c r="A597" s="15" t="s">
        <v>249</v>
      </c>
      <c r="B597" s="16" t="s">
        <v>250</v>
      </c>
      <c r="C597" s="10"/>
      <c r="D597" s="11">
        <v>32389.14</v>
      </c>
      <c r="E597" s="12"/>
      <c r="F597" s="10"/>
      <c r="G597" s="10"/>
      <c r="H597" s="10"/>
      <c r="J597" s="7"/>
    </row>
    <row r="598" spans="1:10" hidden="1" x14ac:dyDescent="0.25">
      <c r="A598" s="17" t="s">
        <v>131</v>
      </c>
      <c r="B598" s="18" t="s">
        <v>132</v>
      </c>
      <c r="C598" s="10"/>
      <c r="D598" s="11">
        <v>32389.14</v>
      </c>
      <c r="E598" s="12"/>
      <c r="F598" s="10">
        <f>F599</f>
        <v>0</v>
      </c>
      <c r="G598" s="10">
        <f>G599</f>
        <v>0</v>
      </c>
      <c r="H598" s="10">
        <f>H599</f>
        <v>0</v>
      </c>
      <c r="J598" s="7"/>
    </row>
    <row r="599" spans="1:10" hidden="1" x14ac:dyDescent="0.25">
      <c r="A599" s="19" t="s">
        <v>42</v>
      </c>
      <c r="B599" s="18" t="s">
        <v>43</v>
      </c>
      <c r="C599" s="10"/>
      <c r="D599" s="11">
        <v>32389.14</v>
      </c>
      <c r="E599" s="12"/>
      <c r="F599" s="10"/>
      <c r="G599" s="10"/>
      <c r="H599" s="10"/>
      <c r="J599" s="7"/>
    </row>
    <row r="600" spans="1:10" hidden="1" x14ac:dyDescent="0.25">
      <c r="A600" s="20" t="s">
        <v>54</v>
      </c>
      <c r="B600" s="18" t="s">
        <v>55</v>
      </c>
      <c r="C600" s="21"/>
      <c r="D600" s="22">
        <v>32389.14</v>
      </c>
      <c r="E600" s="23"/>
      <c r="F600" s="21"/>
      <c r="G600" s="21"/>
      <c r="H600" s="21">
        <f>C600+F600-G600</f>
        <v>0</v>
      </c>
      <c r="J600" s="7"/>
    </row>
    <row r="601" spans="1:10" hidden="1" x14ac:dyDescent="0.25">
      <c r="A601" s="15" t="s">
        <v>251</v>
      </c>
      <c r="B601" s="16" t="s">
        <v>252</v>
      </c>
      <c r="C601" s="10">
        <v>422475</v>
      </c>
      <c r="D601" s="11"/>
      <c r="E601" s="12"/>
      <c r="F601" s="10"/>
      <c r="G601" s="10"/>
      <c r="H601" s="10"/>
      <c r="J601" s="7"/>
    </row>
    <row r="602" spans="1:10" hidden="1" x14ac:dyDescent="0.25">
      <c r="A602" s="17" t="s">
        <v>119</v>
      </c>
      <c r="B602" s="18" t="s">
        <v>120</v>
      </c>
      <c r="C602" s="10">
        <v>422475</v>
      </c>
      <c r="D602" s="11"/>
      <c r="E602" s="12"/>
      <c r="F602" s="10"/>
      <c r="G602" s="10"/>
      <c r="H602" s="10"/>
      <c r="J602" s="7"/>
    </row>
    <row r="603" spans="1:10" hidden="1" x14ac:dyDescent="0.25">
      <c r="A603" s="19" t="s">
        <v>18</v>
      </c>
      <c r="B603" s="18" t="s">
        <v>19</v>
      </c>
      <c r="C603" s="10">
        <v>100000</v>
      </c>
      <c r="D603" s="11"/>
      <c r="E603" s="12"/>
      <c r="F603" s="10"/>
      <c r="G603" s="10"/>
      <c r="H603" s="10"/>
      <c r="J603" s="7"/>
    </row>
    <row r="604" spans="1:10" hidden="1" x14ac:dyDescent="0.25">
      <c r="A604" s="20" t="s">
        <v>20</v>
      </c>
      <c r="B604" s="18" t="s">
        <v>21</v>
      </c>
      <c r="C604" s="21">
        <v>100000</v>
      </c>
      <c r="D604" s="22"/>
      <c r="E604" s="23"/>
      <c r="F604" s="21"/>
      <c r="G604" s="21"/>
      <c r="H604" s="21">
        <f>C604+F604-G604</f>
        <v>100000</v>
      </c>
      <c r="J604" s="7"/>
    </row>
    <row r="605" spans="1:10" hidden="1" x14ac:dyDescent="0.25">
      <c r="A605" s="19" t="s">
        <v>24</v>
      </c>
      <c r="B605" s="18" t="s">
        <v>25</v>
      </c>
      <c r="C605" s="10">
        <v>100000</v>
      </c>
      <c r="D605" s="11"/>
      <c r="E605" s="12"/>
      <c r="F605" s="10"/>
      <c r="G605" s="10"/>
      <c r="H605" s="10"/>
      <c r="J605" s="7"/>
    </row>
    <row r="606" spans="1:10" hidden="1" x14ac:dyDescent="0.25">
      <c r="A606" s="20" t="s">
        <v>26</v>
      </c>
      <c r="B606" s="18" t="s">
        <v>27</v>
      </c>
      <c r="C606" s="21">
        <v>100000</v>
      </c>
      <c r="D606" s="22"/>
      <c r="E606" s="23"/>
      <c r="F606" s="21"/>
      <c r="G606" s="21"/>
      <c r="H606" s="21">
        <f>C606+F606-G606</f>
        <v>100000</v>
      </c>
      <c r="J606" s="7"/>
    </row>
    <row r="607" spans="1:10" hidden="1" x14ac:dyDescent="0.25">
      <c r="A607" s="19" t="s">
        <v>42</v>
      </c>
      <c r="B607" s="18" t="s">
        <v>43</v>
      </c>
      <c r="C607" s="10">
        <v>222475</v>
      </c>
      <c r="D607" s="11"/>
      <c r="E607" s="12"/>
      <c r="F607" s="10"/>
      <c r="G607" s="10"/>
      <c r="H607" s="10"/>
      <c r="J607" s="7"/>
    </row>
    <row r="608" spans="1:10" hidden="1" x14ac:dyDescent="0.25">
      <c r="A608" s="20" t="s">
        <v>104</v>
      </c>
      <c r="B608" s="18" t="s">
        <v>105</v>
      </c>
      <c r="C608" s="21">
        <v>222475</v>
      </c>
      <c r="D608" s="22"/>
      <c r="E608" s="23"/>
      <c r="F608" s="21"/>
      <c r="G608" s="21"/>
      <c r="H608" s="21">
        <f>C608+F608-G608</f>
        <v>222475</v>
      </c>
      <c r="J608" s="7"/>
    </row>
    <row r="609" spans="1:10" x14ac:dyDescent="0.25">
      <c r="A609" s="13" t="s">
        <v>253</v>
      </c>
      <c r="B609" s="14" t="s">
        <v>254</v>
      </c>
      <c r="C609" s="10">
        <v>11463800</v>
      </c>
      <c r="D609" s="11">
        <v>2009057.99</v>
      </c>
      <c r="E609" s="12">
        <f>D609/C609</f>
        <v>0.17525235872921718</v>
      </c>
      <c r="F609" s="10">
        <f>F610+F652+F662+F701+F728+F739+F772+F815</f>
        <v>657500</v>
      </c>
      <c r="G609" s="10">
        <f>G610+G652+G662+G701+G728+G739+G772+G815</f>
        <v>265000</v>
      </c>
      <c r="H609" s="10">
        <f>H610+H652+H662+H701+H728+H739+H772+H815</f>
        <v>11856300</v>
      </c>
      <c r="J609" s="7"/>
    </row>
    <row r="610" spans="1:10" x14ac:dyDescent="0.25">
      <c r="A610" s="15" t="s">
        <v>255</v>
      </c>
      <c r="B610" s="16" t="s">
        <v>256</v>
      </c>
      <c r="C610" s="10">
        <v>2271000</v>
      </c>
      <c r="D610" s="11">
        <v>198095.41</v>
      </c>
      <c r="E610" s="12">
        <f t="shared" ref="E610:E683" si="70">D610/C610</f>
        <v>8.7228273888155003E-2</v>
      </c>
      <c r="F610" s="10">
        <f>F611+F621+F634+F644</f>
        <v>0</v>
      </c>
      <c r="G610" s="10">
        <f>G611+G621+G634+G644</f>
        <v>0</v>
      </c>
      <c r="H610" s="10">
        <f>H611+H621+H634+H644</f>
        <v>2271000</v>
      </c>
      <c r="J610" s="7"/>
    </row>
    <row r="611" spans="1:10" x14ac:dyDescent="0.25">
      <c r="A611" s="17" t="s">
        <v>16</v>
      </c>
      <c r="B611" s="18" t="s">
        <v>17</v>
      </c>
      <c r="C611" s="10">
        <v>1685000</v>
      </c>
      <c r="D611" s="11">
        <v>198095.41</v>
      </c>
      <c r="E611" s="12">
        <f t="shared" si="70"/>
        <v>0.11756404154302671</v>
      </c>
      <c r="F611" s="10">
        <f>F612+F614+F617+F619</f>
        <v>0</v>
      </c>
      <c r="G611" s="10">
        <f>G612+G614+G617+G619</f>
        <v>0</v>
      </c>
      <c r="H611" s="10">
        <f>H612+H614+H617+H619</f>
        <v>1685000</v>
      </c>
      <c r="J611" s="7"/>
    </row>
    <row r="612" spans="1:10" x14ac:dyDescent="0.25">
      <c r="A612" s="19" t="s">
        <v>30</v>
      </c>
      <c r="B612" s="18" t="s">
        <v>31</v>
      </c>
      <c r="C612" s="10">
        <v>25000</v>
      </c>
      <c r="D612" s="11"/>
      <c r="E612" s="12">
        <f t="shared" si="70"/>
        <v>0</v>
      </c>
      <c r="F612" s="10">
        <f>F613</f>
        <v>0</v>
      </c>
      <c r="G612" s="10">
        <f>G613</f>
        <v>0</v>
      </c>
      <c r="H612" s="10">
        <f>H613</f>
        <v>25000</v>
      </c>
      <c r="J612" s="7"/>
    </row>
    <row r="613" spans="1:10" x14ac:dyDescent="0.25">
      <c r="A613" s="20" t="s">
        <v>32</v>
      </c>
      <c r="B613" s="18" t="s">
        <v>33</v>
      </c>
      <c r="C613" s="21">
        <v>25000</v>
      </c>
      <c r="D613" s="22"/>
      <c r="E613" s="23">
        <f>D613/C613</f>
        <v>0</v>
      </c>
      <c r="F613" s="21"/>
      <c r="G613" s="21"/>
      <c r="H613" s="21">
        <f>C613+F613-G613</f>
        <v>25000</v>
      </c>
      <c r="J613" s="7"/>
    </row>
    <row r="614" spans="1:10" x14ac:dyDescent="0.25">
      <c r="A614" s="19" t="s">
        <v>24</v>
      </c>
      <c r="B614" s="18" t="s">
        <v>25</v>
      </c>
      <c r="C614" s="10">
        <v>1440000</v>
      </c>
      <c r="D614" s="11">
        <v>190041.14</v>
      </c>
      <c r="E614" s="12">
        <f t="shared" si="70"/>
        <v>0.13197301388888891</v>
      </c>
      <c r="F614" s="10">
        <f>F615+F616</f>
        <v>0</v>
      </c>
      <c r="G614" s="10">
        <f>G615+G616</f>
        <v>0</v>
      </c>
      <c r="H614" s="10">
        <f>H615+H616</f>
        <v>1440000</v>
      </c>
      <c r="J614" s="7"/>
    </row>
    <row r="615" spans="1:10" x14ac:dyDescent="0.25">
      <c r="A615" s="20" t="s">
        <v>97</v>
      </c>
      <c r="B615" s="18" t="s">
        <v>98</v>
      </c>
      <c r="C615" s="21">
        <v>40000</v>
      </c>
      <c r="D615" s="22"/>
      <c r="E615" s="23">
        <f t="shared" si="70"/>
        <v>0</v>
      </c>
      <c r="F615" s="21"/>
      <c r="G615" s="21"/>
      <c r="H615" s="21">
        <f t="shared" ref="H615:H616" si="71">C615+F615-G615</f>
        <v>40000</v>
      </c>
      <c r="J615" s="7"/>
    </row>
    <row r="616" spans="1:10" x14ac:dyDescent="0.25">
      <c r="A616" s="20" t="s">
        <v>26</v>
      </c>
      <c r="B616" s="18" t="s">
        <v>27</v>
      </c>
      <c r="C616" s="21">
        <v>1400000</v>
      </c>
      <c r="D616" s="22">
        <v>190041.14</v>
      </c>
      <c r="E616" s="23">
        <f t="shared" si="70"/>
        <v>0.13574367142857144</v>
      </c>
      <c r="F616" s="21"/>
      <c r="G616" s="21"/>
      <c r="H616" s="21">
        <f t="shared" si="71"/>
        <v>1400000</v>
      </c>
      <c r="J616" s="7"/>
    </row>
    <row r="617" spans="1:10" x14ac:dyDescent="0.25">
      <c r="A617" s="19" t="s">
        <v>99</v>
      </c>
      <c r="B617" s="18" t="s">
        <v>100</v>
      </c>
      <c r="C617" s="10">
        <v>200000</v>
      </c>
      <c r="D617" s="11">
        <v>3678.37</v>
      </c>
      <c r="E617" s="12">
        <f t="shared" si="70"/>
        <v>1.8391849999999998E-2</v>
      </c>
      <c r="F617" s="10">
        <f>F618</f>
        <v>0</v>
      </c>
      <c r="G617" s="10">
        <f>G618</f>
        <v>0</v>
      </c>
      <c r="H617" s="10">
        <f>H618</f>
        <v>200000</v>
      </c>
      <c r="J617" s="7"/>
    </row>
    <row r="618" spans="1:10" x14ac:dyDescent="0.25">
      <c r="A618" s="20" t="s">
        <v>101</v>
      </c>
      <c r="B618" s="18" t="s">
        <v>100</v>
      </c>
      <c r="C618" s="21">
        <v>200000</v>
      </c>
      <c r="D618" s="22">
        <v>3678.37</v>
      </c>
      <c r="E618" s="23">
        <f t="shared" si="70"/>
        <v>1.8391849999999998E-2</v>
      </c>
      <c r="F618" s="21"/>
      <c r="G618" s="21"/>
      <c r="H618" s="21">
        <f>C618+F618-G618</f>
        <v>200000</v>
      </c>
      <c r="J618" s="7"/>
    </row>
    <row r="619" spans="1:10" x14ac:dyDescent="0.25">
      <c r="A619" s="19" t="s">
        <v>42</v>
      </c>
      <c r="B619" s="18" t="s">
        <v>43</v>
      </c>
      <c r="C619" s="10">
        <v>20000</v>
      </c>
      <c r="D619" s="11">
        <v>4375.8999999999996</v>
      </c>
      <c r="E619" s="12">
        <f t="shared" si="70"/>
        <v>0.21879499999999999</v>
      </c>
      <c r="F619" s="10">
        <f>F620</f>
        <v>0</v>
      </c>
      <c r="G619" s="10">
        <f>G620</f>
        <v>0</v>
      </c>
      <c r="H619" s="10">
        <f>H620</f>
        <v>20000</v>
      </c>
      <c r="J619" s="7"/>
    </row>
    <row r="620" spans="1:10" x14ac:dyDescent="0.25">
      <c r="A620" s="20" t="s">
        <v>104</v>
      </c>
      <c r="B620" s="18" t="s">
        <v>105</v>
      </c>
      <c r="C620" s="21">
        <v>20000</v>
      </c>
      <c r="D620" s="22">
        <v>4375.8999999999996</v>
      </c>
      <c r="E620" s="23">
        <f t="shared" si="70"/>
        <v>0.21879499999999999</v>
      </c>
      <c r="F620" s="21"/>
      <c r="G620" s="21"/>
      <c r="H620" s="21">
        <f>C620+F620-G620</f>
        <v>20000</v>
      </c>
      <c r="J620" s="7"/>
    </row>
    <row r="621" spans="1:10" x14ac:dyDescent="0.25">
      <c r="A621" s="17" t="s">
        <v>119</v>
      </c>
      <c r="B621" s="18" t="s">
        <v>120</v>
      </c>
      <c r="C621" s="10">
        <v>100000</v>
      </c>
      <c r="D621" s="11"/>
      <c r="E621" s="12">
        <f t="shared" si="70"/>
        <v>0</v>
      </c>
      <c r="F621" s="10">
        <f>F622+F624+F628+F630+F626+F632</f>
        <v>0</v>
      </c>
      <c r="G621" s="10">
        <f t="shared" ref="G621:H621" si="72">G622+G624+G628+G630+G626+G632</f>
        <v>0</v>
      </c>
      <c r="H621" s="10">
        <f t="shared" si="72"/>
        <v>100000</v>
      </c>
      <c r="J621" s="7"/>
    </row>
    <row r="622" spans="1:10" x14ac:dyDescent="0.25">
      <c r="A622" s="19" t="s">
        <v>18</v>
      </c>
      <c r="B622" s="18" t="s">
        <v>19</v>
      </c>
      <c r="C622" s="10">
        <v>35000</v>
      </c>
      <c r="D622" s="11"/>
      <c r="E622" s="12">
        <f t="shared" si="70"/>
        <v>0</v>
      </c>
      <c r="F622" s="10">
        <f>F623</f>
        <v>0</v>
      </c>
      <c r="G622" s="10">
        <f>G623</f>
        <v>0</v>
      </c>
      <c r="H622" s="10">
        <f>H623</f>
        <v>35000</v>
      </c>
      <c r="J622" s="7"/>
    </row>
    <row r="623" spans="1:10" x14ac:dyDescent="0.25">
      <c r="A623" s="20" t="s">
        <v>20</v>
      </c>
      <c r="B623" s="18" t="s">
        <v>21</v>
      </c>
      <c r="C623" s="21">
        <v>35000</v>
      </c>
      <c r="D623" s="22"/>
      <c r="E623" s="23">
        <f t="shared" si="70"/>
        <v>0</v>
      </c>
      <c r="F623" s="21"/>
      <c r="G623" s="21"/>
      <c r="H623" s="21">
        <f>C623+F623-G623</f>
        <v>35000</v>
      </c>
      <c r="J623" s="7"/>
    </row>
    <row r="624" spans="1:10" x14ac:dyDescent="0.25">
      <c r="A624" s="19" t="s">
        <v>30</v>
      </c>
      <c r="B624" s="18" t="s">
        <v>31</v>
      </c>
      <c r="C624" s="10">
        <v>10000</v>
      </c>
      <c r="D624" s="11"/>
      <c r="E624" s="12">
        <f t="shared" si="70"/>
        <v>0</v>
      </c>
      <c r="F624" s="10">
        <f>F625</f>
        <v>0</v>
      </c>
      <c r="G624" s="10">
        <f t="shared" ref="G624:H624" si="73">G625</f>
        <v>0</v>
      </c>
      <c r="H624" s="10">
        <f t="shared" si="73"/>
        <v>10000</v>
      </c>
      <c r="J624" s="7"/>
    </row>
    <row r="625" spans="1:10" x14ac:dyDescent="0.25">
      <c r="A625" s="20" t="s">
        <v>87</v>
      </c>
      <c r="B625" s="18" t="s">
        <v>88</v>
      </c>
      <c r="C625" s="21">
        <v>10000</v>
      </c>
      <c r="D625" s="22"/>
      <c r="E625" s="23">
        <f t="shared" si="70"/>
        <v>0</v>
      </c>
      <c r="F625" s="21"/>
      <c r="G625" s="21"/>
      <c r="H625" s="21">
        <f>C625+F625-G625</f>
        <v>10000</v>
      </c>
      <c r="J625" s="7"/>
    </row>
    <row r="626" spans="1:10" x14ac:dyDescent="0.25">
      <c r="A626" s="19" t="s">
        <v>24</v>
      </c>
      <c r="B626" s="18" t="s">
        <v>25</v>
      </c>
      <c r="C626" s="10">
        <v>5000</v>
      </c>
      <c r="D626" s="11"/>
      <c r="E626" s="12">
        <f t="shared" si="70"/>
        <v>0</v>
      </c>
      <c r="F626" s="10">
        <f>F627</f>
        <v>0</v>
      </c>
      <c r="G626" s="10">
        <f>G627</f>
        <v>0</v>
      </c>
      <c r="H626" s="10">
        <f>H627</f>
        <v>5000</v>
      </c>
      <c r="J626" s="7"/>
    </row>
    <row r="627" spans="1:10" x14ac:dyDescent="0.25">
      <c r="A627" s="20" t="s">
        <v>26</v>
      </c>
      <c r="B627" s="18" t="s">
        <v>27</v>
      </c>
      <c r="C627" s="21">
        <v>5000</v>
      </c>
      <c r="D627" s="22"/>
      <c r="E627" s="23">
        <f t="shared" si="70"/>
        <v>0</v>
      </c>
      <c r="F627" s="21"/>
      <c r="G627" s="21"/>
      <c r="H627" s="21">
        <f>C627+F627-G627</f>
        <v>5000</v>
      </c>
      <c r="J627" s="7"/>
    </row>
    <row r="628" spans="1:10" x14ac:dyDescent="0.25">
      <c r="A628" s="19" t="s">
        <v>99</v>
      </c>
      <c r="B628" s="18" t="s">
        <v>100</v>
      </c>
      <c r="C628" s="10">
        <v>25000</v>
      </c>
      <c r="D628" s="11"/>
      <c r="E628" s="12">
        <f t="shared" si="70"/>
        <v>0</v>
      </c>
      <c r="F628" s="10">
        <f>F629</f>
        <v>0</v>
      </c>
      <c r="G628" s="10">
        <f>G629</f>
        <v>0</v>
      </c>
      <c r="H628" s="10">
        <f>H629</f>
        <v>25000</v>
      </c>
      <c r="J628" s="7"/>
    </row>
    <row r="629" spans="1:10" x14ac:dyDescent="0.25">
      <c r="A629" s="20" t="s">
        <v>101</v>
      </c>
      <c r="B629" s="18" t="s">
        <v>100</v>
      </c>
      <c r="C629" s="21">
        <v>25000</v>
      </c>
      <c r="D629" s="22"/>
      <c r="E629" s="23">
        <f t="shared" si="70"/>
        <v>0</v>
      </c>
      <c r="F629" s="21"/>
      <c r="G629" s="21"/>
      <c r="H629" s="21">
        <f>C629+F629-G629</f>
        <v>25000</v>
      </c>
      <c r="J629" s="7"/>
    </row>
    <row r="630" spans="1:10" x14ac:dyDescent="0.25">
      <c r="A630" s="19" t="s">
        <v>42</v>
      </c>
      <c r="B630" s="18" t="s">
        <v>43</v>
      </c>
      <c r="C630" s="10">
        <v>5000</v>
      </c>
      <c r="D630" s="11"/>
      <c r="E630" s="12">
        <f t="shared" si="70"/>
        <v>0</v>
      </c>
      <c r="F630" s="10">
        <f>F631</f>
        <v>0</v>
      </c>
      <c r="G630" s="10">
        <f>G631</f>
        <v>0</v>
      </c>
      <c r="H630" s="10">
        <f>H631</f>
        <v>5000</v>
      </c>
      <c r="J630" s="7" t="s">
        <v>367</v>
      </c>
    </row>
    <row r="631" spans="1:10" x14ac:dyDescent="0.25">
      <c r="A631" s="20" t="s">
        <v>104</v>
      </c>
      <c r="B631" s="18" t="s">
        <v>105</v>
      </c>
      <c r="C631" s="21">
        <v>5000</v>
      </c>
      <c r="D631" s="22"/>
      <c r="E631" s="23">
        <f t="shared" si="70"/>
        <v>0</v>
      </c>
      <c r="F631" s="21"/>
      <c r="G631" s="21"/>
      <c r="H631" s="21">
        <f>C631+F631-G631</f>
        <v>5000</v>
      </c>
      <c r="J631" s="7"/>
    </row>
    <row r="632" spans="1:10" x14ac:dyDescent="0.25">
      <c r="A632" s="19" t="s">
        <v>123</v>
      </c>
      <c r="B632" s="18" t="s">
        <v>124</v>
      </c>
      <c r="C632" s="10">
        <v>20000</v>
      </c>
      <c r="D632" s="11"/>
      <c r="E632" s="12">
        <f t="shared" si="70"/>
        <v>0</v>
      </c>
      <c r="F632" s="10">
        <f>F633</f>
        <v>0</v>
      </c>
      <c r="G632" s="10">
        <f>G633</f>
        <v>0</v>
      </c>
      <c r="H632" s="10">
        <f>H633</f>
        <v>20000</v>
      </c>
      <c r="J632" s="7"/>
    </row>
    <row r="633" spans="1:10" x14ac:dyDescent="0.25">
      <c r="A633" s="20" t="s">
        <v>129</v>
      </c>
      <c r="B633" s="18" t="s">
        <v>130</v>
      </c>
      <c r="C633" s="21">
        <v>20000</v>
      </c>
      <c r="D633" s="22"/>
      <c r="E633" s="23">
        <f t="shared" si="70"/>
        <v>0</v>
      </c>
      <c r="F633" s="21"/>
      <c r="G633" s="21"/>
      <c r="H633" s="21">
        <f>C633+F633-G633</f>
        <v>20000</v>
      </c>
      <c r="J633" s="7"/>
    </row>
    <row r="634" spans="1:10" x14ac:dyDescent="0.25">
      <c r="A634" s="17" t="s">
        <v>131</v>
      </c>
      <c r="B634" s="18" t="s">
        <v>132</v>
      </c>
      <c r="C634" s="10">
        <v>315000</v>
      </c>
      <c r="D634" s="11"/>
      <c r="E634" s="12">
        <f t="shared" si="70"/>
        <v>0</v>
      </c>
      <c r="F634" s="10">
        <f>F635+F637+F639+F642</f>
        <v>0</v>
      </c>
      <c r="G634" s="10">
        <f t="shared" ref="G634" si="74">G635+G637+G639+G642</f>
        <v>0</v>
      </c>
      <c r="H634" s="10">
        <f>H635+H637+H639+H642</f>
        <v>315000</v>
      </c>
      <c r="J634" s="7"/>
    </row>
    <row r="635" spans="1:10" x14ac:dyDescent="0.25">
      <c r="A635" s="19" t="s">
        <v>18</v>
      </c>
      <c r="B635" s="18" t="s">
        <v>19</v>
      </c>
      <c r="C635" s="10">
        <v>50000</v>
      </c>
      <c r="D635" s="11"/>
      <c r="E635" s="12">
        <f t="shared" si="70"/>
        <v>0</v>
      </c>
      <c r="F635" s="10">
        <f>F636</f>
        <v>0</v>
      </c>
      <c r="G635" s="10">
        <f>G636</f>
        <v>0</v>
      </c>
      <c r="H635" s="10">
        <f>H636</f>
        <v>50000</v>
      </c>
      <c r="J635" s="7"/>
    </row>
    <row r="636" spans="1:10" x14ac:dyDescent="0.25">
      <c r="A636" s="20" t="s">
        <v>20</v>
      </c>
      <c r="B636" s="18" t="s">
        <v>21</v>
      </c>
      <c r="C636" s="21">
        <v>50000</v>
      </c>
      <c r="D636" s="22"/>
      <c r="E636" s="23">
        <f t="shared" si="70"/>
        <v>0</v>
      </c>
      <c r="F636" s="21"/>
      <c r="G636" s="21"/>
      <c r="H636" s="21">
        <f>C636+F636-G636</f>
        <v>50000</v>
      </c>
      <c r="J636" s="7"/>
    </row>
    <row r="637" spans="1:10" x14ac:dyDescent="0.25">
      <c r="A637" s="19" t="s">
        <v>30</v>
      </c>
      <c r="B637" s="18" t="s">
        <v>31</v>
      </c>
      <c r="C637" s="10">
        <v>5000</v>
      </c>
      <c r="D637" s="11"/>
      <c r="E637" s="12">
        <f t="shared" si="70"/>
        <v>0</v>
      </c>
      <c r="F637" s="10">
        <f>F638</f>
        <v>0</v>
      </c>
      <c r="G637" s="10">
        <f>G638</f>
        <v>0</v>
      </c>
      <c r="H637" s="10">
        <f>H638</f>
        <v>5000</v>
      </c>
      <c r="J637" s="7"/>
    </row>
    <row r="638" spans="1:10" x14ac:dyDescent="0.25">
      <c r="A638" s="20" t="s">
        <v>32</v>
      </c>
      <c r="B638" s="18" t="s">
        <v>33</v>
      </c>
      <c r="C638" s="21">
        <v>5000</v>
      </c>
      <c r="D638" s="22"/>
      <c r="E638" s="23">
        <f t="shared" si="70"/>
        <v>0</v>
      </c>
      <c r="F638" s="21"/>
      <c r="G638" s="21"/>
      <c r="H638" s="21">
        <f>C638+F638-G638</f>
        <v>5000</v>
      </c>
      <c r="J638" s="7"/>
    </row>
    <row r="639" spans="1:10" x14ac:dyDescent="0.25">
      <c r="A639" s="19" t="s">
        <v>24</v>
      </c>
      <c r="B639" s="18" t="s">
        <v>25</v>
      </c>
      <c r="C639" s="10">
        <v>160000</v>
      </c>
      <c r="D639" s="11"/>
      <c r="E639" s="12">
        <f t="shared" si="70"/>
        <v>0</v>
      </c>
      <c r="F639" s="10">
        <f>F640+F641</f>
        <v>0</v>
      </c>
      <c r="G639" s="10">
        <f t="shared" ref="G639:H639" si="75">G640+G641</f>
        <v>0</v>
      </c>
      <c r="H639" s="10">
        <f t="shared" si="75"/>
        <v>160000</v>
      </c>
      <c r="J639" s="7"/>
    </row>
    <row r="640" spans="1:10" x14ac:dyDescent="0.25">
      <c r="A640" s="20" t="s">
        <v>26</v>
      </c>
      <c r="B640" s="18" t="s">
        <v>27</v>
      </c>
      <c r="C640" s="21">
        <v>150000</v>
      </c>
      <c r="D640" s="22"/>
      <c r="E640" s="23">
        <f t="shared" si="70"/>
        <v>0</v>
      </c>
      <c r="F640" s="21"/>
      <c r="G640" s="21"/>
      <c r="H640" s="21">
        <f t="shared" ref="H640:H641" si="76">C640+F640-G640</f>
        <v>150000</v>
      </c>
      <c r="J640" s="7"/>
    </row>
    <row r="641" spans="1:10" x14ac:dyDescent="0.25">
      <c r="A641" s="20" t="s">
        <v>38</v>
      </c>
      <c r="B641" s="18" t="s">
        <v>39</v>
      </c>
      <c r="C641" s="21">
        <v>10000</v>
      </c>
      <c r="D641" s="22"/>
      <c r="E641" s="23">
        <f t="shared" si="70"/>
        <v>0</v>
      </c>
      <c r="F641" s="21"/>
      <c r="G641" s="21"/>
      <c r="H641" s="21">
        <f t="shared" si="76"/>
        <v>10000</v>
      </c>
      <c r="J641" s="7"/>
    </row>
    <row r="642" spans="1:10" x14ac:dyDescent="0.25">
      <c r="A642" s="19" t="s">
        <v>99</v>
      </c>
      <c r="B642" s="18" t="s">
        <v>100</v>
      </c>
      <c r="C642" s="10">
        <v>100000</v>
      </c>
      <c r="D642" s="11"/>
      <c r="E642" s="12">
        <f t="shared" si="70"/>
        <v>0</v>
      </c>
      <c r="F642" s="10">
        <f>F643</f>
        <v>0</v>
      </c>
      <c r="G642" s="10">
        <f>G643</f>
        <v>0</v>
      </c>
      <c r="H642" s="10">
        <f>H643</f>
        <v>100000</v>
      </c>
      <c r="J642" s="7"/>
    </row>
    <row r="643" spans="1:10" x14ac:dyDescent="0.25">
      <c r="A643" s="20" t="s">
        <v>101</v>
      </c>
      <c r="B643" s="18" t="s">
        <v>100</v>
      </c>
      <c r="C643" s="21">
        <v>100000</v>
      </c>
      <c r="D643" s="22"/>
      <c r="E643" s="23">
        <f t="shared" si="70"/>
        <v>0</v>
      </c>
      <c r="F643" s="21"/>
      <c r="G643" s="21"/>
      <c r="H643" s="21">
        <f>C643+F643-G643</f>
        <v>100000</v>
      </c>
      <c r="J643" s="7"/>
    </row>
    <row r="644" spans="1:10" x14ac:dyDescent="0.25">
      <c r="A644" s="17" t="s">
        <v>257</v>
      </c>
      <c r="B644" s="18" t="s">
        <v>258</v>
      </c>
      <c r="C644" s="10">
        <v>171000</v>
      </c>
      <c r="D644" s="11"/>
      <c r="E644" s="12">
        <f t="shared" si="70"/>
        <v>0</v>
      </c>
      <c r="F644" s="10">
        <f>F647+F650+F645</f>
        <v>0</v>
      </c>
      <c r="G644" s="10">
        <f t="shared" ref="G644:H644" si="77">G647+G650+G645</f>
        <v>0</v>
      </c>
      <c r="H644" s="10">
        <f t="shared" si="77"/>
        <v>171000</v>
      </c>
      <c r="J644" s="7"/>
    </row>
    <row r="645" spans="1:10" x14ac:dyDescent="0.25">
      <c r="A645" s="19" t="s">
        <v>18</v>
      </c>
      <c r="B645" s="18" t="s">
        <v>19</v>
      </c>
      <c r="C645" s="10">
        <v>1000</v>
      </c>
      <c r="D645" s="11"/>
      <c r="E645" s="12">
        <f t="shared" si="70"/>
        <v>0</v>
      </c>
      <c r="F645" s="10">
        <f>F646</f>
        <v>0</v>
      </c>
      <c r="G645" s="10">
        <f>G646</f>
        <v>0</v>
      </c>
      <c r="H645" s="10">
        <f>H646</f>
        <v>1000</v>
      </c>
      <c r="J645" s="7"/>
    </row>
    <row r="646" spans="1:10" x14ac:dyDescent="0.25">
      <c r="A646" s="20" t="s">
        <v>20</v>
      </c>
      <c r="B646" s="18" t="s">
        <v>21</v>
      </c>
      <c r="C646" s="21">
        <v>1000</v>
      </c>
      <c r="D646" s="22"/>
      <c r="E646" s="23">
        <f t="shared" si="70"/>
        <v>0</v>
      </c>
      <c r="F646" s="21"/>
      <c r="G646" s="21"/>
      <c r="H646" s="21">
        <f>C646+F646-G646</f>
        <v>1000</v>
      </c>
      <c r="J646" s="7"/>
    </row>
    <row r="647" spans="1:10" x14ac:dyDescent="0.25">
      <c r="A647" s="19" t="s">
        <v>24</v>
      </c>
      <c r="B647" s="18" t="s">
        <v>25</v>
      </c>
      <c r="C647" s="10">
        <v>160000</v>
      </c>
      <c r="D647" s="11"/>
      <c r="E647" s="12">
        <f t="shared" si="70"/>
        <v>0</v>
      </c>
      <c r="F647" s="10">
        <f>F648+F649</f>
        <v>0</v>
      </c>
      <c r="G647" s="10">
        <f t="shared" ref="G647:H647" si="78">G648+G649</f>
        <v>0</v>
      </c>
      <c r="H647" s="10">
        <f t="shared" si="78"/>
        <v>160000</v>
      </c>
      <c r="J647" s="7"/>
    </row>
    <row r="648" spans="1:10" x14ac:dyDescent="0.25">
      <c r="A648" s="20" t="s">
        <v>26</v>
      </c>
      <c r="B648" s="18" t="s">
        <v>27</v>
      </c>
      <c r="C648" s="21">
        <v>150000</v>
      </c>
      <c r="D648" s="22"/>
      <c r="E648" s="23">
        <f t="shared" si="70"/>
        <v>0</v>
      </c>
      <c r="F648" s="21"/>
      <c r="G648" s="21"/>
      <c r="H648" s="21">
        <f t="shared" ref="H648:H649" si="79">C648+F648-G648</f>
        <v>150000</v>
      </c>
      <c r="J648" s="7"/>
    </row>
    <row r="649" spans="1:10" x14ac:dyDescent="0.25">
      <c r="A649" s="20" t="s">
        <v>38</v>
      </c>
      <c r="B649" s="18" t="s">
        <v>39</v>
      </c>
      <c r="C649" s="21">
        <v>10000</v>
      </c>
      <c r="D649" s="22"/>
      <c r="E649" s="23">
        <f t="shared" si="70"/>
        <v>0</v>
      </c>
      <c r="F649" s="21"/>
      <c r="G649" s="21"/>
      <c r="H649" s="21">
        <f t="shared" si="79"/>
        <v>10000</v>
      </c>
      <c r="J649" s="7"/>
    </row>
    <row r="650" spans="1:10" x14ac:dyDescent="0.25">
      <c r="A650" s="19" t="s">
        <v>99</v>
      </c>
      <c r="B650" s="18" t="s">
        <v>100</v>
      </c>
      <c r="C650" s="10">
        <v>10000</v>
      </c>
      <c r="D650" s="11"/>
      <c r="E650" s="12">
        <f t="shared" si="70"/>
        <v>0</v>
      </c>
      <c r="F650" s="10">
        <f>F651</f>
        <v>0</v>
      </c>
      <c r="G650" s="10">
        <f>G651</f>
        <v>0</v>
      </c>
      <c r="H650" s="10">
        <f>H651</f>
        <v>10000</v>
      </c>
      <c r="J650" s="7"/>
    </row>
    <row r="651" spans="1:10" x14ac:dyDescent="0.25">
      <c r="A651" s="20" t="s">
        <v>101</v>
      </c>
      <c r="B651" s="18" t="s">
        <v>100</v>
      </c>
      <c r="C651" s="21">
        <v>10000</v>
      </c>
      <c r="D651" s="22"/>
      <c r="E651" s="23">
        <f t="shared" si="70"/>
        <v>0</v>
      </c>
      <c r="F651" s="21"/>
      <c r="G651" s="21"/>
      <c r="H651" s="21">
        <f>C651+F651-G651</f>
        <v>10000</v>
      </c>
      <c r="J651" s="7"/>
    </row>
    <row r="652" spans="1:10" x14ac:dyDescent="0.25">
      <c r="A652" s="15" t="s">
        <v>259</v>
      </c>
      <c r="B652" s="16" t="s">
        <v>260</v>
      </c>
      <c r="C652" s="10">
        <v>230000</v>
      </c>
      <c r="D652" s="11"/>
      <c r="E652" s="12">
        <f t="shared" si="70"/>
        <v>0</v>
      </c>
      <c r="F652" s="10">
        <f>F653</f>
        <v>0</v>
      </c>
      <c r="G652" s="10">
        <f>G653</f>
        <v>0</v>
      </c>
      <c r="H652" s="10">
        <f>H653</f>
        <v>230000</v>
      </c>
      <c r="J652" s="7"/>
    </row>
    <row r="653" spans="1:10" x14ac:dyDescent="0.25">
      <c r="A653" s="17" t="s">
        <v>16</v>
      </c>
      <c r="B653" s="18" t="s">
        <v>17</v>
      </c>
      <c r="C653" s="10">
        <v>230000</v>
      </c>
      <c r="D653" s="11"/>
      <c r="E653" s="12">
        <f t="shared" si="70"/>
        <v>0</v>
      </c>
      <c r="F653" s="10">
        <f>F654+F656+F660</f>
        <v>0</v>
      </c>
      <c r="G653" s="10">
        <f>G654+G656+G660</f>
        <v>0</v>
      </c>
      <c r="H653" s="10">
        <f>H654+H656+H660</f>
        <v>230000</v>
      </c>
      <c r="J653" s="7"/>
    </row>
    <row r="654" spans="1:10" x14ac:dyDescent="0.25">
      <c r="A654" s="19" t="s">
        <v>30</v>
      </c>
      <c r="B654" s="18" t="s">
        <v>31</v>
      </c>
      <c r="C654" s="10">
        <v>10000</v>
      </c>
      <c r="D654" s="11"/>
      <c r="E654" s="12">
        <f t="shared" si="70"/>
        <v>0</v>
      </c>
      <c r="F654" s="10">
        <f>F655</f>
        <v>0</v>
      </c>
      <c r="G654" s="10">
        <f>G655</f>
        <v>0</v>
      </c>
      <c r="H654" s="10">
        <f>H655</f>
        <v>10000</v>
      </c>
      <c r="J654" s="7"/>
    </row>
    <row r="655" spans="1:10" x14ac:dyDescent="0.25">
      <c r="A655" s="20" t="s">
        <v>32</v>
      </c>
      <c r="B655" s="18" t="s">
        <v>33</v>
      </c>
      <c r="C655" s="21">
        <v>10000</v>
      </c>
      <c r="D655" s="22"/>
      <c r="E655" s="23">
        <f t="shared" si="70"/>
        <v>0</v>
      </c>
      <c r="F655" s="21"/>
      <c r="G655" s="21"/>
      <c r="H655" s="21">
        <f>C655+F655-G655</f>
        <v>10000</v>
      </c>
      <c r="J655" s="7"/>
    </row>
    <row r="656" spans="1:10" x14ac:dyDescent="0.25">
      <c r="A656" s="19" t="s">
        <v>24</v>
      </c>
      <c r="B656" s="18" t="s">
        <v>25</v>
      </c>
      <c r="C656" s="10">
        <v>210000</v>
      </c>
      <c r="D656" s="11"/>
      <c r="E656" s="12">
        <f t="shared" si="70"/>
        <v>0</v>
      </c>
      <c r="F656" s="10">
        <f>F657+F658+F659</f>
        <v>0</v>
      </c>
      <c r="G656" s="10">
        <f>G657+G658+G659</f>
        <v>0</v>
      </c>
      <c r="H656" s="10">
        <f>H657+H658+H659</f>
        <v>210000</v>
      </c>
      <c r="J656" s="7"/>
    </row>
    <row r="657" spans="1:10" x14ac:dyDescent="0.25">
      <c r="A657" s="20" t="s">
        <v>97</v>
      </c>
      <c r="B657" s="18" t="s">
        <v>98</v>
      </c>
      <c r="C657" s="21">
        <v>5000</v>
      </c>
      <c r="D657" s="22"/>
      <c r="E657" s="23">
        <f t="shared" si="70"/>
        <v>0</v>
      </c>
      <c r="F657" s="21"/>
      <c r="G657" s="21"/>
      <c r="H657" s="21">
        <f t="shared" ref="H657:H659" si="80">C657+F657-G657</f>
        <v>5000</v>
      </c>
      <c r="J657" s="7"/>
    </row>
    <row r="658" spans="1:10" x14ac:dyDescent="0.25">
      <c r="A658" s="20" t="s">
        <v>26</v>
      </c>
      <c r="B658" s="18" t="s">
        <v>27</v>
      </c>
      <c r="C658" s="21">
        <v>200000</v>
      </c>
      <c r="D658" s="22"/>
      <c r="E658" s="23">
        <f t="shared" si="70"/>
        <v>0</v>
      </c>
      <c r="F658" s="21"/>
      <c r="G658" s="21"/>
      <c r="H658" s="21">
        <f t="shared" si="80"/>
        <v>200000</v>
      </c>
      <c r="J658" s="7"/>
    </row>
    <row r="659" spans="1:10" x14ac:dyDescent="0.25">
      <c r="A659" s="20" t="s">
        <v>38</v>
      </c>
      <c r="B659" s="18" t="s">
        <v>39</v>
      </c>
      <c r="C659" s="21">
        <v>5000</v>
      </c>
      <c r="D659" s="22"/>
      <c r="E659" s="23">
        <f t="shared" si="70"/>
        <v>0</v>
      </c>
      <c r="F659" s="21"/>
      <c r="G659" s="21"/>
      <c r="H659" s="21">
        <f t="shared" si="80"/>
        <v>5000</v>
      </c>
      <c r="J659" s="7"/>
    </row>
    <row r="660" spans="1:10" x14ac:dyDescent="0.25">
      <c r="A660" s="19" t="s">
        <v>99</v>
      </c>
      <c r="B660" s="18" t="s">
        <v>100</v>
      </c>
      <c r="C660" s="10">
        <v>10000</v>
      </c>
      <c r="D660" s="11"/>
      <c r="E660" s="12">
        <f t="shared" si="70"/>
        <v>0</v>
      </c>
      <c r="F660" s="10">
        <f>F661</f>
        <v>0</v>
      </c>
      <c r="G660" s="10">
        <f>G661</f>
        <v>0</v>
      </c>
      <c r="H660" s="10">
        <f>H661</f>
        <v>10000</v>
      </c>
      <c r="J660" s="7"/>
    </row>
    <row r="661" spans="1:10" x14ac:dyDescent="0.25">
      <c r="A661" s="20" t="s">
        <v>101</v>
      </c>
      <c r="B661" s="18" t="s">
        <v>100</v>
      </c>
      <c r="C661" s="21">
        <v>10000</v>
      </c>
      <c r="D661" s="22"/>
      <c r="E661" s="23">
        <f t="shared" si="70"/>
        <v>0</v>
      </c>
      <c r="F661" s="21"/>
      <c r="G661" s="21"/>
      <c r="H661" s="21">
        <f>C661+F661-G661</f>
        <v>10000</v>
      </c>
      <c r="J661" s="7"/>
    </row>
    <row r="662" spans="1:10" x14ac:dyDescent="0.25">
      <c r="A662" s="15" t="s">
        <v>261</v>
      </c>
      <c r="B662" s="16" t="s">
        <v>262</v>
      </c>
      <c r="C662" s="10">
        <v>5197300</v>
      </c>
      <c r="D662" s="11">
        <v>1364966.21</v>
      </c>
      <c r="E662" s="12">
        <f t="shared" si="70"/>
        <v>0.26262986743116618</v>
      </c>
      <c r="F662" s="10">
        <f>F663</f>
        <v>20000</v>
      </c>
      <c r="G662" s="10">
        <f>G663</f>
        <v>255000</v>
      </c>
      <c r="H662" s="10">
        <f>H663</f>
        <v>4962300</v>
      </c>
      <c r="J662" s="7"/>
    </row>
    <row r="663" spans="1:10" x14ac:dyDescent="0.25">
      <c r="A663" s="17" t="s">
        <v>16</v>
      </c>
      <c r="B663" s="18" t="s">
        <v>17</v>
      </c>
      <c r="C663" s="10">
        <v>5197300</v>
      </c>
      <c r="D663" s="11">
        <v>1364966.21</v>
      </c>
      <c r="E663" s="12">
        <f t="shared" si="70"/>
        <v>0.26262986743116618</v>
      </c>
      <c r="F663" s="10">
        <f>F664+F666+F668+F670+F675+F679+F688+F690+F697+F699</f>
        <v>20000</v>
      </c>
      <c r="G663" s="10">
        <f>G664+G666+G668+G670+G675+G679+G688+G690+G697+G699</f>
        <v>255000</v>
      </c>
      <c r="H663" s="10">
        <f>H664+H666+H668+H670+H675+H679+H688+H690+H697+H699</f>
        <v>4962300</v>
      </c>
      <c r="J663" s="7"/>
    </row>
    <row r="664" spans="1:10" x14ac:dyDescent="0.25">
      <c r="A664" s="19" t="s">
        <v>62</v>
      </c>
      <c r="B664" s="18" t="s">
        <v>63</v>
      </c>
      <c r="C664" s="10">
        <v>3637000</v>
      </c>
      <c r="D664" s="11">
        <v>966060.51</v>
      </c>
      <c r="E664" s="12">
        <f t="shared" si="70"/>
        <v>0.26562015672257355</v>
      </c>
      <c r="F664" s="10">
        <f>F665</f>
        <v>0</v>
      </c>
      <c r="G664" s="10">
        <f t="shared" ref="G664:H664" si="81">G665</f>
        <v>210000</v>
      </c>
      <c r="H664" s="10">
        <f t="shared" si="81"/>
        <v>3427000</v>
      </c>
      <c r="J664" s="7"/>
    </row>
    <row r="665" spans="1:10" x14ac:dyDescent="0.25">
      <c r="A665" s="20" t="s">
        <v>64</v>
      </c>
      <c r="B665" s="18" t="s">
        <v>65</v>
      </c>
      <c r="C665" s="21">
        <v>3637000</v>
      </c>
      <c r="D665" s="22">
        <v>966060.51</v>
      </c>
      <c r="E665" s="23">
        <f t="shared" si="70"/>
        <v>0.26562015672257355</v>
      </c>
      <c r="F665" s="21"/>
      <c r="G665" s="21">
        <v>210000</v>
      </c>
      <c r="H665" s="21">
        <f>C665+F665-G665</f>
        <v>3427000</v>
      </c>
      <c r="J665" s="7"/>
    </row>
    <row r="666" spans="1:10" x14ac:dyDescent="0.25">
      <c r="A666" s="19" t="s">
        <v>70</v>
      </c>
      <c r="B666" s="18" t="s">
        <v>71</v>
      </c>
      <c r="C666" s="10">
        <v>121000</v>
      </c>
      <c r="D666" s="11">
        <v>19645.12</v>
      </c>
      <c r="E666" s="12">
        <f t="shared" si="70"/>
        <v>0.16235636363636363</v>
      </c>
      <c r="F666" s="10">
        <f>F667</f>
        <v>10000</v>
      </c>
      <c r="G666" s="10">
        <f>G667</f>
        <v>0</v>
      </c>
      <c r="H666" s="10">
        <f>H667</f>
        <v>131000</v>
      </c>
      <c r="J666" s="7"/>
    </row>
    <row r="667" spans="1:10" x14ac:dyDescent="0.25">
      <c r="A667" s="20" t="s">
        <v>72</v>
      </c>
      <c r="B667" s="18" t="s">
        <v>71</v>
      </c>
      <c r="C667" s="21">
        <v>121000</v>
      </c>
      <c r="D667" s="22">
        <v>19645.12</v>
      </c>
      <c r="E667" s="23">
        <f t="shared" si="70"/>
        <v>0.16235636363636363</v>
      </c>
      <c r="F667" s="21">
        <v>10000</v>
      </c>
      <c r="G667" s="21"/>
      <c r="H667" s="21">
        <f>C667+F667-G667</f>
        <v>131000</v>
      </c>
      <c r="J667" s="7"/>
    </row>
    <row r="668" spans="1:10" x14ac:dyDescent="0.25">
      <c r="A668" s="19" t="s">
        <v>73</v>
      </c>
      <c r="B668" s="18" t="s">
        <v>74</v>
      </c>
      <c r="C668" s="10">
        <v>610300</v>
      </c>
      <c r="D668" s="11">
        <v>150461.14000000001</v>
      </c>
      <c r="E668" s="12">
        <f t="shared" si="70"/>
        <v>0.24653635916762251</v>
      </c>
      <c r="F668" s="10">
        <f>F669</f>
        <v>0</v>
      </c>
      <c r="G668" s="10">
        <f>G669</f>
        <v>35000</v>
      </c>
      <c r="H668" s="10">
        <f>H669</f>
        <v>575300</v>
      </c>
      <c r="J668" s="7"/>
    </row>
    <row r="669" spans="1:10" x14ac:dyDescent="0.25">
      <c r="A669" s="20" t="s">
        <v>77</v>
      </c>
      <c r="B669" s="18" t="s">
        <v>78</v>
      </c>
      <c r="C669" s="21">
        <v>610300</v>
      </c>
      <c r="D669" s="22">
        <v>150461.14000000001</v>
      </c>
      <c r="E669" s="23">
        <f t="shared" si="70"/>
        <v>0.24653635916762251</v>
      </c>
      <c r="F669" s="21"/>
      <c r="G669" s="21">
        <v>35000</v>
      </c>
      <c r="H669" s="21">
        <f>C669+F669-G669</f>
        <v>575300</v>
      </c>
      <c r="J669" s="7"/>
    </row>
    <row r="670" spans="1:10" x14ac:dyDescent="0.25">
      <c r="A670" s="19" t="s">
        <v>18</v>
      </c>
      <c r="B670" s="18" t="s">
        <v>19</v>
      </c>
      <c r="C670" s="10">
        <v>170000</v>
      </c>
      <c r="D670" s="11">
        <v>30126.92</v>
      </c>
      <c r="E670" s="12">
        <f t="shared" si="70"/>
        <v>0.17721717647058821</v>
      </c>
      <c r="F670" s="10">
        <f>F671+F672+F673+F674</f>
        <v>0</v>
      </c>
      <c r="G670" s="10">
        <f>G671+G672+G673+G674</f>
        <v>0</v>
      </c>
      <c r="H670" s="10">
        <f>H671+H672+H673+H674</f>
        <v>170000</v>
      </c>
      <c r="J670" s="7"/>
    </row>
    <row r="671" spans="1:10" x14ac:dyDescent="0.25">
      <c r="A671" s="20" t="s">
        <v>20</v>
      </c>
      <c r="B671" s="18" t="s">
        <v>21</v>
      </c>
      <c r="C671" s="21">
        <v>30000</v>
      </c>
      <c r="D671" s="22">
        <v>732</v>
      </c>
      <c r="E671" s="23">
        <f t="shared" si="70"/>
        <v>2.4400000000000002E-2</v>
      </c>
      <c r="F671" s="21"/>
      <c r="G671" s="21"/>
      <c r="H671" s="21">
        <f t="shared" ref="H671:H674" si="82">C671+F671-G671</f>
        <v>30000</v>
      </c>
      <c r="J671" s="7"/>
    </row>
    <row r="672" spans="1:10" x14ac:dyDescent="0.25">
      <c r="A672" s="20" t="s">
        <v>79</v>
      </c>
      <c r="B672" s="18" t="s">
        <v>80</v>
      </c>
      <c r="C672" s="21">
        <v>110000</v>
      </c>
      <c r="D672" s="22">
        <v>22885.42</v>
      </c>
      <c r="E672" s="23">
        <f t="shared" si="70"/>
        <v>0.20804927272727272</v>
      </c>
      <c r="F672" s="21"/>
      <c r="G672" s="21"/>
      <c r="H672" s="21">
        <f t="shared" si="82"/>
        <v>110000</v>
      </c>
      <c r="J672" s="7"/>
    </row>
    <row r="673" spans="1:10" x14ac:dyDescent="0.25">
      <c r="A673" s="20" t="s">
        <v>22</v>
      </c>
      <c r="B673" s="18" t="s">
        <v>23</v>
      </c>
      <c r="C673" s="21">
        <v>25000</v>
      </c>
      <c r="D673" s="22">
        <v>2637.5</v>
      </c>
      <c r="E673" s="23">
        <f t="shared" si="70"/>
        <v>0.1055</v>
      </c>
      <c r="F673" s="21"/>
      <c r="G673" s="21"/>
      <c r="H673" s="21">
        <f t="shared" si="82"/>
        <v>25000</v>
      </c>
      <c r="J673" s="7"/>
    </row>
    <row r="674" spans="1:10" x14ac:dyDescent="0.25">
      <c r="A674" s="20" t="s">
        <v>81</v>
      </c>
      <c r="B674" s="18" t="s">
        <v>82</v>
      </c>
      <c r="C674" s="21">
        <v>5000</v>
      </c>
      <c r="D674" s="22">
        <v>3872</v>
      </c>
      <c r="E674" s="23">
        <f t="shared" si="70"/>
        <v>0.77439999999999998</v>
      </c>
      <c r="F674" s="21"/>
      <c r="G674" s="21"/>
      <c r="H674" s="21">
        <f t="shared" si="82"/>
        <v>5000</v>
      </c>
      <c r="J674" s="7"/>
    </row>
    <row r="675" spans="1:10" x14ac:dyDescent="0.25">
      <c r="A675" s="19" t="s">
        <v>30</v>
      </c>
      <c r="B675" s="18" t="s">
        <v>31</v>
      </c>
      <c r="C675" s="10">
        <v>91000</v>
      </c>
      <c r="D675" s="11">
        <v>27627.03</v>
      </c>
      <c r="E675" s="12">
        <f t="shared" si="70"/>
        <v>0.30359373626373626</v>
      </c>
      <c r="F675" s="10">
        <f>F676+F677+F678</f>
        <v>10000</v>
      </c>
      <c r="G675" s="10">
        <f>G676+G677+G678</f>
        <v>10000</v>
      </c>
      <c r="H675" s="10">
        <f>H676+H677+H678</f>
        <v>91000</v>
      </c>
      <c r="J675" s="7"/>
    </row>
    <row r="676" spans="1:10" x14ac:dyDescent="0.25">
      <c r="A676" s="20" t="s">
        <v>32</v>
      </c>
      <c r="B676" s="18" t="s">
        <v>33</v>
      </c>
      <c r="C676" s="21">
        <v>75000</v>
      </c>
      <c r="D676" s="22">
        <v>18132.830000000002</v>
      </c>
      <c r="E676" s="23">
        <f t="shared" si="70"/>
        <v>0.2417710666666667</v>
      </c>
      <c r="F676" s="21"/>
      <c r="G676" s="21">
        <v>10000</v>
      </c>
      <c r="H676" s="21">
        <f t="shared" ref="H676:H678" si="83">C676+F676-G676</f>
        <v>65000</v>
      </c>
      <c r="J676" s="7"/>
    </row>
    <row r="677" spans="1:10" x14ac:dyDescent="0.25">
      <c r="A677" s="20" t="s">
        <v>83</v>
      </c>
      <c r="B677" s="18" t="s">
        <v>84</v>
      </c>
      <c r="C677" s="21">
        <v>6000</v>
      </c>
      <c r="D677" s="22"/>
      <c r="E677" s="23">
        <f t="shared" si="70"/>
        <v>0</v>
      </c>
      <c r="F677" s="21"/>
      <c r="G677" s="21"/>
      <c r="H677" s="21">
        <f t="shared" si="83"/>
        <v>6000</v>
      </c>
      <c r="J677" s="7"/>
    </row>
    <row r="678" spans="1:10" x14ac:dyDescent="0.25">
      <c r="A678" s="20" t="s">
        <v>87</v>
      </c>
      <c r="B678" s="18" t="s">
        <v>88</v>
      </c>
      <c r="C678" s="21">
        <v>10000</v>
      </c>
      <c r="D678" s="22">
        <v>9494.2000000000007</v>
      </c>
      <c r="E678" s="23">
        <f t="shared" si="70"/>
        <v>0.94942000000000004</v>
      </c>
      <c r="F678" s="21">
        <v>10000</v>
      </c>
      <c r="G678" s="21"/>
      <c r="H678" s="21">
        <f t="shared" si="83"/>
        <v>20000</v>
      </c>
      <c r="J678" s="7"/>
    </row>
    <row r="679" spans="1:10" x14ac:dyDescent="0.25">
      <c r="A679" s="19" t="s">
        <v>24</v>
      </c>
      <c r="B679" s="18" t="s">
        <v>25</v>
      </c>
      <c r="C679" s="10">
        <v>162000</v>
      </c>
      <c r="D679" s="11">
        <v>27746.959999999999</v>
      </c>
      <c r="E679" s="12">
        <f t="shared" si="70"/>
        <v>0.17127753086419753</v>
      </c>
      <c r="F679" s="10">
        <f>SUM(F680:F687)</f>
        <v>0</v>
      </c>
      <c r="G679" s="10">
        <f>SUM(G680:G687)</f>
        <v>0</v>
      </c>
      <c r="H679" s="10">
        <f>SUM(H680:H687)</f>
        <v>162000</v>
      </c>
      <c r="J679" s="7"/>
    </row>
    <row r="680" spans="1:10" x14ac:dyDescent="0.25">
      <c r="A680" s="20" t="s">
        <v>89</v>
      </c>
      <c r="B680" s="18" t="s">
        <v>90</v>
      </c>
      <c r="C680" s="21">
        <v>25000</v>
      </c>
      <c r="D680" s="22">
        <v>4106.1400000000003</v>
      </c>
      <c r="E680" s="23">
        <f t="shared" si="70"/>
        <v>0.16424560000000002</v>
      </c>
      <c r="F680" s="21"/>
      <c r="G680" s="21"/>
      <c r="H680" s="21">
        <f t="shared" ref="H680:H687" si="84">C680+F680-G680</f>
        <v>25000</v>
      </c>
      <c r="J680" s="7"/>
    </row>
    <row r="681" spans="1:10" x14ac:dyDescent="0.25">
      <c r="A681" s="20" t="s">
        <v>91</v>
      </c>
      <c r="B681" s="18" t="s">
        <v>92</v>
      </c>
      <c r="C681" s="21">
        <v>10000</v>
      </c>
      <c r="D681" s="22">
        <v>60</v>
      </c>
      <c r="E681" s="23">
        <f t="shared" si="70"/>
        <v>6.0000000000000001E-3</v>
      </c>
      <c r="F681" s="21"/>
      <c r="G681" s="21"/>
      <c r="H681" s="21">
        <f t="shared" si="84"/>
        <v>10000</v>
      </c>
      <c r="J681" s="7"/>
    </row>
    <row r="682" spans="1:10" x14ac:dyDescent="0.25">
      <c r="A682" s="20" t="s">
        <v>93</v>
      </c>
      <c r="B682" s="18" t="s">
        <v>94</v>
      </c>
      <c r="C682" s="21">
        <v>15000</v>
      </c>
      <c r="D682" s="22">
        <v>4968</v>
      </c>
      <c r="E682" s="23">
        <f t="shared" si="70"/>
        <v>0.33119999999999999</v>
      </c>
      <c r="F682" s="21"/>
      <c r="G682" s="21"/>
      <c r="H682" s="21">
        <f t="shared" si="84"/>
        <v>15000</v>
      </c>
      <c r="J682" s="7"/>
    </row>
    <row r="683" spans="1:10" x14ac:dyDescent="0.25">
      <c r="A683" s="20" t="s">
        <v>97</v>
      </c>
      <c r="B683" s="18" t="s">
        <v>98</v>
      </c>
      <c r="C683" s="21">
        <v>36000</v>
      </c>
      <c r="D683" s="22">
        <v>4931.9799999999996</v>
      </c>
      <c r="E683" s="23">
        <f t="shared" si="70"/>
        <v>0.13699944444444442</v>
      </c>
      <c r="F683" s="21"/>
      <c r="G683" s="21"/>
      <c r="H683" s="21">
        <f t="shared" si="84"/>
        <v>36000</v>
      </c>
      <c r="J683" s="7"/>
    </row>
    <row r="684" spans="1:10" x14ac:dyDescent="0.25">
      <c r="A684" s="20" t="s">
        <v>36</v>
      </c>
      <c r="B684" s="18" t="s">
        <v>37</v>
      </c>
      <c r="C684" s="21">
        <v>6000</v>
      </c>
      <c r="D684" s="22"/>
      <c r="E684" s="23">
        <f t="shared" ref="E684:E748" si="85">D684/C684</f>
        <v>0</v>
      </c>
      <c r="F684" s="21"/>
      <c r="G684" s="21"/>
      <c r="H684" s="21">
        <f t="shared" si="84"/>
        <v>6000</v>
      </c>
      <c r="J684" s="7"/>
    </row>
    <row r="685" spans="1:10" x14ac:dyDescent="0.25">
      <c r="A685" s="20" t="s">
        <v>26</v>
      </c>
      <c r="B685" s="18" t="s">
        <v>27</v>
      </c>
      <c r="C685" s="21">
        <v>15000</v>
      </c>
      <c r="D685" s="22">
        <v>6106.51</v>
      </c>
      <c r="E685" s="23">
        <f t="shared" si="85"/>
        <v>0.40710066666666667</v>
      </c>
      <c r="F685" s="21"/>
      <c r="G685" s="21"/>
      <c r="H685" s="21">
        <f t="shared" si="84"/>
        <v>15000</v>
      </c>
      <c r="J685" s="7"/>
    </row>
    <row r="686" spans="1:10" x14ac:dyDescent="0.25">
      <c r="A686" s="20" t="s">
        <v>155</v>
      </c>
      <c r="B686" s="18" t="s">
        <v>156</v>
      </c>
      <c r="C686" s="21">
        <v>40000</v>
      </c>
      <c r="D686" s="22">
        <v>5025</v>
      </c>
      <c r="E686" s="23">
        <f t="shared" si="85"/>
        <v>0.12562499999999999</v>
      </c>
      <c r="F686" s="21"/>
      <c r="G686" s="21"/>
      <c r="H686" s="21">
        <f t="shared" si="84"/>
        <v>40000</v>
      </c>
      <c r="J686" s="7"/>
    </row>
    <row r="687" spans="1:10" x14ac:dyDescent="0.25">
      <c r="A687" s="20" t="s">
        <v>38</v>
      </c>
      <c r="B687" s="18" t="s">
        <v>39</v>
      </c>
      <c r="C687" s="21">
        <v>15000</v>
      </c>
      <c r="D687" s="22">
        <v>2549.33</v>
      </c>
      <c r="E687" s="23">
        <f t="shared" si="85"/>
        <v>0.16995533333333332</v>
      </c>
      <c r="F687" s="21"/>
      <c r="G687" s="21"/>
      <c r="H687" s="21">
        <f t="shared" si="84"/>
        <v>15000</v>
      </c>
      <c r="J687" s="7"/>
    </row>
    <row r="688" spans="1:10" x14ac:dyDescent="0.25">
      <c r="A688" s="19" t="s">
        <v>99</v>
      </c>
      <c r="B688" s="18" t="s">
        <v>100</v>
      </c>
      <c r="C688" s="10">
        <v>12000</v>
      </c>
      <c r="D688" s="11">
        <v>1460</v>
      </c>
      <c r="E688" s="12">
        <f t="shared" si="85"/>
        <v>0.12166666666666667</v>
      </c>
      <c r="F688" s="10">
        <f>F689</f>
        <v>0</v>
      </c>
      <c r="G688" s="10">
        <f>G689</f>
        <v>0</v>
      </c>
      <c r="H688" s="10">
        <f>H689</f>
        <v>12000</v>
      </c>
      <c r="J688" s="7"/>
    </row>
    <row r="689" spans="1:10" x14ac:dyDescent="0.25">
      <c r="A689" s="20" t="s">
        <v>101</v>
      </c>
      <c r="B689" s="18" t="s">
        <v>100</v>
      </c>
      <c r="C689" s="21">
        <v>12000</v>
      </c>
      <c r="D689" s="22">
        <v>1460</v>
      </c>
      <c r="E689" s="23">
        <f t="shared" si="85"/>
        <v>0.12166666666666667</v>
      </c>
      <c r="F689" s="21"/>
      <c r="G689" s="21"/>
      <c r="H689" s="21">
        <f>C689+F689-G689</f>
        <v>12000</v>
      </c>
      <c r="J689" s="7"/>
    </row>
    <row r="690" spans="1:10" x14ac:dyDescent="0.25">
      <c r="A690" s="19" t="s">
        <v>42</v>
      </c>
      <c r="B690" s="18" t="s">
        <v>43</v>
      </c>
      <c r="C690" s="10">
        <v>379000</v>
      </c>
      <c r="D690" s="11">
        <v>140689.67000000001</v>
      </c>
      <c r="E690" s="12">
        <f t="shared" si="85"/>
        <v>0.37121284960422168</v>
      </c>
      <c r="F690" s="10">
        <f>F691+F692+F693+F694+F696+F695</f>
        <v>0</v>
      </c>
      <c r="G690" s="10">
        <f t="shared" ref="G690:H690" si="86">G691+G692+G693+G694+G696+G695</f>
        <v>0</v>
      </c>
      <c r="H690" s="10">
        <f t="shared" si="86"/>
        <v>379000</v>
      </c>
      <c r="J690" s="7"/>
    </row>
    <row r="691" spans="1:10" x14ac:dyDescent="0.25">
      <c r="A691" s="20" t="s">
        <v>54</v>
      </c>
      <c r="B691" s="18" t="s">
        <v>55</v>
      </c>
      <c r="C691" s="21">
        <v>270000</v>
      </c>
      <c r="D691" s="22">
        <v>62521.89</v>
      </c>
      <c r="E691" s="23">
        <f t="shared" si="85"/>
        <v>0.23156255555555555</v>
      </c>
      <c r="F691" s="21"/>
      <c r="G691" s="21"/>
      <c r="H691" s="21">
        <f t="shared" ref="H691:H696" si="87">C691+F691-G691</f>
        <v>270000</v>
      </c>
      <c r="J691" s="7"/>
    </row>
    <row r="692" spans="1:10" x14ac:dyDescent="0.25">
      <c r="A692" s="20" t="s">
        <v>102</v>
      </c>
      <c r="B692" s="18" t="s">
        <v>103</v>
      </c>
      <c r="C692" s="21">
        <v>8000</v>
      </c>
      <c r="D692" s="22">
        <v>5994.78</v>
      </c>
      <c r="E692" s="23">
        <f t="shared" si="85"/>
        <v>0.74934749999999994</v>
      </c>
      <c r="F692" s="21"/>
      <c r="G692" s="21"/>
      <c r="H692" s="21">
        <f t="shared" si="87"/>
        <v>8000</v>
      </c>
      <c r="J692" s="7"/>
    </row>
    <row r="693" spans="1:10" x14ac:dyDescent="0.25">
      <c r="A693" s="20" t="s">
        <v>104</v>
      </c>
      <c r="B693" s="18" t="s">
        <v>105</v>
      </c>
      <c r="C693" s="21">
        <v>19000</v>
      </c>
      <c r="D693" s="22">
        <v>1473</v>
      </c>
      <c r="E693" s="23">
        <f t="shared" si="85"/>
        <v>7.7526315789473679E-2</v>
      </c>
      <c r="F693" s="21"/>
      <c r="G693" s="21"/>
      <c r="H693" s="21">
        <f t="shared" si="87"/>
        <v>19000</v>
      </c>
      <c r="J693" s="7"/>
    </row>
    <row r="694" spans="1:10" x14ac:dyDescent="0.25">
      <c r="A694" s="20" t="s">
        <v>106</v>
      </c>
      <c r="B694" s="18" t="s">
        <v>107</v>
      </c>
      <c r="C694" s="21">
        <v>70000</v>
      </c>
      <c r="D694" s="22">
        <v>69000</v>
      </c>
      <c r="E694" s="23">
        <f t="shared" si="85"/>
        <v>0.98571428571428577</v>
      </c>
      <c r="F694" s="21"/>
      <c r="G694" s="21"/>
      <c r="H694" s="21">
        <f t="shared" si="87"/>
        <v>70000</v>
      </c>
      <c r="J694" s="7"/>
    </row>
    <row r="695" spans="1:10" x14ac:dyDescent="0.25">
      <c r="A695" s="20" t="s">
        <v>108</v>
      </c>
      <c r="B695" s="18" t="s">
        <v>109</v>
      </c>
      <c r="C695" s="21">
        <v>11000</v>
      </c>
      <c r="D695" s="22">
        <v>1700</v>
      </c>
      <c r="E695" s="23">
        <f t="shared" si="85"/>
        <v>0.15454545454545454</v>
      </c>
      <c r="F695" s="21"/>
      <c r="G695" s="21"/>
      <c r="H695" s="21">
        <f t="shared" si="87"/>
        <v>11000</v>
      </c>
      <c r="J695" s="7"/>
    </row>
    <row r="696" spans="1:10" x14ac:dyDescent="0.25">
      <c r="A696" s="20" t="s">
        <v>44</v>
      </c>
      <c r="B696" s="18" t="s">
        <v>45</v>
      </c>
      <c r="C696" s="21">
        <v>1000</v>
      </c>
      <c r="D696" s="22"/>
      <c r="E696" s="23">
        <f t="shared" si="85"/>
        <v>0</v>
      </c>
      <c r="F696" s="21"/>
      <c r="G696" s="21"/>
      <c r="H696" s="21">
        <f t="shared" si="87"/>
        <v>1000</v>
      </c>
      <c r="J696" s="7"/>
    </row>
    <row r="697" spans="1:10" x14ac:dyDescent="0.25">
      <c r="A697" s="19" t="s">
        <v>111</v>
      </c>
      <c r="B697" s="18" t="s">
        <v>112</v>
      </c>
      <c r="C697" s="10">
        <v>10000</v>
      </c>
      <c r="D697" s="11">
        <v>1148.8599999999999</v>
      </c>
      <c r="E697" s="12">
        <f t="shared" si="85"/>
        <v>0.11488599999999999</v>
      </c>
      <c r="F697" s="10">
        <f>F698</f>
        <v>0</v>
      </c>
      <c r="G697" s="10">
        <f>G698</f>
        <v>0</v>
      </c>
      <c r="H697" s="10">
        <f>H698</f>
        <v>10000</v>
      </c>
      <c r="J697" s="7"/>
    </row>
    <row r="698" spans="1:10" x14ac:dyDescent="0.25">
      <c r="A698" s="20" t="s">
        <v>113</v>
      </c>
      <c r="B698" s="18" t="s">
        <v>114</v>
      </c>
      <c r="C698" s="21">
        <v>10000</v>
      </c>
      <c r="D698" s="22">
        <v>1148.8599999999999</v>
      </c>
      <c r="E698" s="23">
        <f t="shared" si="85"/>
        <v>0.11488599999999999</v>
      </c>
      <c r="F698" s="21"/>
      <c r="G698" s="21"/>
      <c r="H698" s="21">
        <f>C698+F698-G698</f>
        <v>10000</v>
      </c>
      <c r="J698" s="7"/>
    </row>
    <row r="699" spans="1:10" x14ac:dyDescent="0.25">
      <c r="A699" s="19" t="s">
        <v>123</v>
      </c>
      <c r="B699" s="18" t="s">
        <v>124</v>
      </c>
      <c r="C699" s="10">
        <v>5000</v>
      </c>
      <c r="D699" s="11"/>
      <c r="E699" s="12">
        <f t="shared" si="85"/>
        <v>0</v>
      </c>
      <c r="F699" s="10">
        <f>F700</f>
        <v>0</v>
      </c>
      <c r="G699" s="10">
        <f>G700</f>
        <v>0</v>
      </c>
      <c r="H699" s="10">
        <f>H700</f>
        <v>5000</v>
      </c>
      <c r="J699" s="7"/>
    </row>
    <row r="700" spans="1:10" x14ac:dyDescent="0.25">
      <c r="A700" s="20" t="s">
        <v>129</v>
      </c>
      <c r="B700" s="18" t="s">
        <v>130</v>
      </c>
      <c r="C700" s="21">
        <v>5000</v>
      </c>
      <c r="D700" s="22"/>
      <c r="E700" s="23">
        <f t="shared" si="85"/>
        <v>0</v>
      </c>
      <c r="F700" s="21"/>
      <c r="G700" s="21"/>
      <c r="H700" s="21">
        <f>C700+F700-G700</f>
        <v>5000</v>
      </c>
      <c r="J700" s="7"/>
    </row>
    <row r="701" spans="1:10" x14ac:dyDescent="0.25">
      <c r="A701" s="15" t="s">
        <v>263</v>
      </c>
      <c r="B701" s="16" t="s">
        <v>264</v>
      </c>
      <c r="C701" s="10">
        <v>1026000</v>
      </c>
      <c r="D701" s="11">
        <v>302973.13</v>
      </c>
      <c r="E701" s="12">
        <f t="shared" si="85"/>
        <v>0.29529544834307991</v>
      </c>
      <c r="F701" s="10">
        <f>F702+F713</f>
        <v>235000</v>
      </c>
      <c r="G701" s="10">
        <f>G702+G713</f>
        <v>0</v>
      </c>
      <c r="H701" s="10">
        <f>H702+H713</f>
        <v>1261000</v>
      </c>
      <c r="J701" s="7"/>
    </row>
    <row r="702" spans="1:10" x14ac:dyDescent="0.25">
      <c r="A702" s="17" t="s">
        <v>16</v>
      </c>
      <c r="B702" s="18" t="s">
        <v>17</v>
      </c>
      <c r="C702" s="10">
        <v>860000</v>
      </c>
      <c r="D702" s="11">
        <v>302973.13</v>
      </c>
      <c r="E702" s="12">
        <f t="shared" si="85"/>
        <v>0.35229433720930231</v>
      </c>
      <c r="F702" s="10">
        <f>F703+F705+F709+F711</f>
        <v>0</v>
      </c>
      <c r="G702" s="10">
        <f>G703+G705+G709+G711</f>
        <v>0</v>
      </c>
      <c r="H702" s="10">
        <f>H703+H705+H709+H711</f>
        <v>860000</v>
      </c>
      <c r="J702" s="7"/>
    </row>
    <row r="703" spans="1:10" x14ac:dyDescent="0.25">
      <c r="A703" s="19" t="s">
        <v>30</v>
      </c>
      <c r="B703" s="18" t="s">
        <v>31</v>
      </c>
      <c r="C703" s="10">
        <v>20000</v>
      </c>
      <c r="D703" s="11"/>
      <c r="E703" s="12">
        <f t="shared" si="85"/>
        <v>0</v>
      </c>
      <c r="F703" s="10">
        <f>F704</f>
        <v>0</v>
      </c>
      <c r="G703" s="10">
        <f>G704</f>
        <v>0</v>
      </c>
      <c r="H703" s="10">
        <f>H704</f>
        <v>20000</v>
      </c>
      <c r="J703" s="7"/>
    </row>
    <row r="704" spans="1:10" x14ac:dyDescent="0.25">
      <c r="A704" s="20" t="s">
        <v>32</v>
      </c>
      <c r="B704" s="18" t="s">
        <v>33</v>
      </c>
      <c r="C704" s="21">
        <v>20000</v>
      </c>
      <c r="D704" s="22"/>
      <c r="E704" s="23">
        <f t="shared" si="85"/>
        <v>0</v>
      </c>
      <c r="F704" s="21"/>
      <c r="G704" s="21"/>
      <c r="H704" s="21">
        <f>C704+F704-G704</f>
        <v>20000</v>
      </c>
      <c r="J704" s="7"/>
    </row>
    <row r="705" spans="1:10" x14ac:dyDescent="0.25">
      <c r="A705" s="19" t="s">
        <v>24</v>
      </c>
      <c r="B705" s="18" t="s">
        <v>25</v>
      </c>
      <c r="C705" s="10">
        <v>810000</v>
      </c>
      <c r="D705" s="11">
        <v>301840.63</v>
      </c>
      <c r="E705" s="12">
        <f t="shared" si="85"/>
        <v>0.37264275308641975</v>
      </c>
      <c r="F705" s="10">
        <f>F706+F707+F708</f>
        <v>0</v>
      </c>
      <c r="G705" s="10">
        <f>G706+G707+G708</f>
        <v>0</v>
      </c>
      <c r="H705" s="10">
        <f>H706+H707+H708</f>
        <v>810000</v>
      </c>
      <c r="J705" s="7"/>
    </row>
    <row r="706" spans="1:10" x14ac:dyDescent="0.25">
      <c r="A706" s="20" t="s">
        <v>97</v>
      </c>
      <c r="B706" s="18" t="s">
        <v>98</v>
      </c>
      <c r="C706" s="21">
        <v>5000</v>
      </c>
      <c r="D706" s="22"/>
      <c r="E706" s="23">
        <f t="shared" si="85"/>
        <v>0</v>
      </c>
      <c r="F706" s="21"/>
      <c r="G706" s="21"/>
      <c r="H706" s="21">
        <f t="shared" ref="H706:H708" si="88">C706+F706-G706</f>
        <v>5000</v>
      </c>
      <c r="J706" s="7"/>
    </row>
    <row r="707" spans="1:10" x14ac:dyDescent="0.25">
      <c r="A707" s="20" t="s">
        <v>26</v>
      </c>
      <c r="B707" s="18" t="s">
        <v>27</v>
      </c>
      <c r="C707" s="21">
        <v>800000</v>
      </c>
      <c r="D707" s="22">
        <v>301840.63</v>
      </c>
      <c r="E707" s="23">
        <f t="shared" si="85"/>
        <v>0.37730078750000001</v>
      </c>
      <c r="F707" s="21"/>
      <c r="G707" s="21"/>
      <c r="H707" s="21">
        <f t="shared" si="88"/>
        <v>800000</v>
      </c>
      <c r="J707" s="7"/>
    </row>
    <row r="708" spans="1:10" x14ac:dyDescent="0.25">
      <c r="A708" s="20" t="s">
        <v>38</v>
      </c>
      <c r="B708" s="18" t="s">
        <v>39</v>
      </c>
      <c r="C708" s="21">
        <v>5000</v>
      </c>
      <c r="D708" s="22"/>
      <c r="E708" s="23">
        <f t="shared" si="85"/>
        <v>0</v>
      </c>
      <c r="F708" s="21"/>
      <c r="G708" s="21"/>
      <c r="H708" s="21">
        <f t="shared" si="88"/>
        <v>5000</v>
      </c>
      <c r="J708" s="7"/>
    </row>
    <row r="709" spans="1:10" x14ac:dyDescent="0.25">
      <c r="A709" s="19" t="s">
        <v>99</v>
      </c>
      <c r="B709" s="18" t="s">
        <v>100</v>
      </c>
      <c r="C709" s="10">
        <v>25000</v>
      </c>
      <c r="D709" s="11">
        <v>1132.5</v>
      </c>
      <c r="E709" s="12">
        <f t="shared" si="85"/>
        <v>4.53E-2</v>
      </c>
      <c r="F709" s="10">
        <f>F710</f>
        <v>0</v>
      </c>
      <c r="G709" s="10">
        <f>G710</f>
        <v>0</v>
      </c>
      <c r="H709" s="10">
        <f>H710</f>
        <v>25000</v>
      </c>
      <c r="J709" s="7"/>
    </row>
    <row r="710" spans="1:10" x14ac:dyDescent="0.25">
      <c r="A710" s="20" t="s">
        <v>101</v>
      </c>
      <c r="B710" s="18" t="s">
        <v>100</v>
      </c>
      <c r="C710" s="21">
        <v>25000</v>
      </c>
      <c r="D710" s="22">
        <v>1132.5</v>
      </c>
      <c r="E710" s="23">
        <f t="shared" si="85"/>
        <v>4.53E-2</v>
      </c>
      <c r="F710" s="21"/>
      <c r="G710" s="21"/>
      <c r="H710" s="21">
        <f>C710+F710-G710</f>
        <v>25000</v>
      </c>
      <c r="J710" s="7"/>
    </row>
    <row r="711" spans="1:10" x14ac:dyDescent="0.25">
      <c r="A711" s="19" t="s">
        <v>42</v>
      </c>
      <c r="B711" s="18" t="s">
        <v>43</v>
      </c>
      <c r="C711" s="10">
        <v>5000</v>
      </c>
      <c r="D711" s="11"/>
      <c r="E711" s="12">
        <f t="shared" si="85"/>
        <v>0</v>
      </c>
      <c r="F711" s="10">
        <f>F712</f>
        <v>0</v>
      </c>
      <c r="G711" s="10">
        <f>G712</f>
        <v>0</v>
      </c>
      <c r="H711" s="10">
        <f>H712</f>
        <v>5000</v>
      </c>
      <c r="J711" s="7"/>
    </row>
    <row r="712" spans="1:10" x14ac:dyDescent="0.25">
      <c r="A712" s="20" t="s">
        <v>104</v>
      </c>
      <c r="B712" s="18" t="s">
        <v>105</v>
      </c>
      <c r="C712" s="21">
        <v>5000</v>
      </c>
      <c r="D712" s="22"/>
      <c r="E712" s="23">
        <f t="shared" si="85"/>
        <v>0</v>
      </c>
      <c r="F712" s="21"/>
      <c r="G712" s="21"/>
      <c r="H712" s="21">
        <f>C712+F712-G712</f>
        <v>5000</v>
      </c>
      <c r="J712" s="7"/>
    </row>
    <row r="713" spans="1:10" x14ac:dyDescent="0.25">
      <c r="A713" s="17" t="s">
        <v>127</v>
      </c>
      <c r="B713" s="18" t="s">
        <v>128</v>
      </c>
      <c r="C713" s="10">
        <v>166000</v>
      </c>
      <c r="D713" s="11"/>
      <c r="E713" s="12">
        <f t="shared" si="85"/>
        <v>0</v>
      </c>
      <c r="F713" s="10">
        <f>F714+F716+F722+F726</f>
        <v>235000</v>
      </c>
      <c r="G713" s="10">
        <f>G714+G716+G722+G726</f>
        <v>0</v>
      </c>
      <c r="H713" s="10">
        <f>H714+H716+H722+H726</f>
        <v>401000</v>
      </c>
      <c r="J713" s="7"/>
    </row>
    <row r="714" spans="1:10" x14ac:dyDescent="0.25">
      <c r="A714" s="19" t="s">
        <v>30</v>
      </c>
      <c r="B714" s="18" t="s">
        <v>31</v>
      </c>
      <c r="C714" s="10">
        <v>4500</v>
      </c>
      <c r="D714" s="11"/>
      <c r="E714" s="12">
        <f t="shared" si="85"/>
        <v>0</v>
      </c>
      <c r="F714" s="10">
        <f>F715</f>
        <v>0</v>
      </c>
      <c r="G714" s="10">
        <f>G715</f>
        <v>0</v>
      </c>
      <c r="H714" s="10">
        <f>H715</f>
        <v>4500</v>
      </c>
      <c r="J714" s="7"/>
    </row>
    <row r="715" spans="1:10" x14ac:dyDescent="0.25">
      <c r="A715" s="20" t="s">
        <v>32</v>
      </c>
      <c r="B715" s="18" t="s">
        <v>33</v>
      </c>
      <c r="C715" s="21">
        <v>4500</v>
      </c>
      <c r="D715" s="22"/>
      <c r="E715" s="23">
        <f t="shared" si="85"/>
        <v>0</v>
      </c>
      <c r="F715" s="21"/>
      <c r="G715" s="21"/>
      <c r="H715" s="21">
        <f>C715+F715-G715</f>
        <v>4500</v>
      </c>
      <c r="J715" s="7"/>
    </row>
    <row r="716" spans="1:10" x14ac:dyDescent="0.25">
      <c r="A716" s="19" t="s">
        <v>24</v>
      </c>
      <c r="B716" s="18" t="s">
        <v>25</v>
      </c>
      <c r="C716" s="10">
        <v>17500</v>
      </c>
      <c r="D716" s="11"/>
      <c r="E716" s="12">
        <f t="shared" si="85"/>
        <v>0</v>
      </c>
      <c r="F716" s="10">
        <f>F717+F718+F719+F720+F721</f>
        <v>0</v>
      </c>
      <c r="G716" s="10">
        <f>G717+G718+G719+G720+G721</f>
        <v>0</v>
      </c>
      <c r="H716" s="10">
        <f>H717+H718+H719+H720+H721</f>
        <v>17500</v>
      </c>
      <c r="J716" s="7"/>
    </row>
    <row r="717" spans="1:10" x14ac:dyDescent="0.25">
      <c r="A717" s="20" t="s">
        <v>89</v>
      </c>
      <c r="B717" s="18" t="s">
        <v>90</v>
      </c>
      <c r="C717" s="21">
        <v>500</v>
      </c>
      <c r="D717" s="22"/>
      <c r="E717" s="23">
        <f t="shared" si="85"/>
        <v>0</v>
      </c>
      <c r="F717" s="21"/>
      <c r="G717" s="21"/>
      <c r="H717" s="21">
        <f t="shared" ref="H717:H721" si="89">C717+F717-G717</f>
        <v>500</v>
      </c>
      <c r="J717" s="7"/>
    </row>
    <row r="718" spans="1:10" x14ac:dyDescent="0.25">
      <c r="A718" s="20" t="s">
        <v>93</v>
      </c>
      <c r="B718" s="18" t="s">
        <v>94</v>
      </c>
      <c r="C718" s="21">
        <v>1000</v>
      </c>
      <c r="D718" s="22"/>
      <c r="E718" s="23">
        <f t="shared" si="85"/>
        <v>0</v>
      </c>
      <c r="F718" s="21"/>
      <c r="G718" s="21"/>
      <c r="H718" s="21">
        <f t="shared" si="89"/>
        <v>1000</v>
      </c>
      <c r="J718" s="7"/>
    </row>
    <row r="719" spans="1:10" x14ac:dyDescent="0.25">
      <c r="A719" s="20" t="s">
        <v>97</v>
      </c>
      <c r="B719" s="18" t="s">
        <v>98</v>
      </c>
      <c r="C719" s="21">
        <v>10000</v>
      </c>
      <c r="D719" s="22"/>
      <c r="E719" s="23">
        <f t="shared" si="85"/>
        <v>0</v>
      </c>
      <c r="F719" s="21"/>
      <c r="G719" s="21"/>
      <c r="H719" s="21">
        <f t="shared" si="89"/>
        <v>10000</v>
      </c>
      <c r="J719" s="7"/>
    </row>
    <row r="720" spans="1:10" x14ac:dyDescent="0.25">
      <c r="A720" s="20" t="s">
        <v>26</v>
      </c>
      <c r="B720" s="18" t="s">
        <v>27</v>
      </c>
      <c r="C720" s="21">
        <v>5000</v>
      </c>
      <c r="D720" s="22"/>
      <c r="E720" s="23">
        <f t="shared" si="85"/>
        <v>0</v>
      </c>
      <c r="F720" s="21"/>
      <c r="G720" s="21"/>
      <c r="H720" s="21">
        <f t="shared" si="89"/>
        <v>5000</v>
      </c>
      <c r="J720" s="7"/>
    </row>
    <row r="721" spans="1:10" x14ac:dyDescent="0.25">
      <c r="A721" s="20" t="s">
        <v>155</v>
      </c>
      <c r="B721" s="18" t="s">
        <v>156</v>
      </c>
      <c r="C721" s="21">
        <v>1000</v>
      </c>
      <c r="D721" s="22"/>
      <c r="E721" s="23">
        <f t="shared" si="85"/>
        <v>0</v>
      </c>
      <c r="F721" s="21"/>
      <c r="G721" s="21"/>
      <c r="H721" s="21">
        <f t="shared" si="89"/>
        <v>1000</v>
      </c>
      <c r="J721" s="7"/>
    </row>
    <row r="722" spans="1:10" x14ac:dyDescent="0.25">
      <c r="A722" s="19" t="s">
        <v>42</v>
      </c>
      <c r="B722" s="18" t="s">
        <v>43</v>
      </c>
      <c r="C722" s="10">
        <v>129000</v>
      </c>
      <c r="D722" s="11"/>
      <c r="E722" s="12">
        <f t="shared" si="85"/>
        <v>0</v>
      </c>
      <c r="F722" s="10">
        <f>F723+F724+F725</f>
        <v>0</v>
      </c>
      <c r="G722" s="10">
        <f>G723+G724+G725</f>
        <v>0</v>
      </c>
      <c r="H722" s="10">
        <f>H723+H724+H725</f>
        <v>129000</v>
      </c>
      <c r="J722" s="7"/>
    </row>
    <row r="723" spans="1:10" x14ac:dyDescent="0.25">
      <c r="A723" s="20" t="s">
        <v>54</v>
      </c>
      <c r="B723" s="18" t="s">
        <v>55</v>
      </c>
      <c r="C723" s="21">
        <v>100000</v>
      </c>
      <c r="D723" s="22"/>
      <c r="E723" s="23">
        <f t="shared" si="85"/>
        <v>0</v>
      </c>
      <c r="F723" s="21"/>
      <c r="G723" s="21"/>
      <c r="H723" s="21">
        <f t="shared" ref="H723:H725" si="90">C723+F723-G723</f>
        <v>100000</v>
      </c>
      <c r="J723" s="7"/>
    </row>
    <row r="724" spans="1:10" x14ac:dyDescent="0.25">
      <c r="A724" s="20" t="s">
        <v>104</v>
      </c>
      <c r="B724" s="18" t="s">
        <v>105</v>
      </c>
      <c r="C724" s="21">
        <v>19000</v>
      </c>
      <c r="D724" s="22"/>
      <c r="E724" s="23">
        <f t="shared" si="85"/>
        <v>0</v>
      </c>
      <c r="F724" s="21"/>
      <c r="G724" s="21"/>
      <c r="H724" s="21">
        <f t="shared" si="90"/>
        <v>19000</v>
      </c>
      <c r="J724" s="7"/>
    </row>
    <row r="725" spans="1:10" x14ac:dyDescent="0.25">
      <c r="A725" s="20" t="s">
        <v>110</v>
      </c>
      <c r="B725" s="18" t="s">
        <v>43</v>
      </c>
      <c r="C725" s="21">
        <v>10000</v>
      </c>
      <c r="D725" s="22"/>
      <c r="E725" s="23">
        <f t="shared" si="85"/>
        <v>0</v>
      </c>
      <c r="F725" s="21"/>
      <c r="G725" s="21"/>
      <c r="H725" s="21">
        <f t="shared" si="90"/>
        <v>10000</v>
      </c>
      <c r="J725" s="7"/>
    </row>
    <row r="726" spans="1:10" x14ac:dyDescent="0.25">
      <c r="A726" s="19" t="s">
        <v>123</v>
      </c>
      <c r="B726" s="18" t="s">
        <v>124</v>
      </c>
      <c r="C726" s="10">
        <v>15000</v>
      </c>
      <c r="D726" s="11"/>
      <c r="E726" s="12">
        <f t="shared" si="85"/>
        <v>0</v>
      </c>
      <c r="F726" s="10">
        <f>F727</f>
        <v>235000</v>
      </c>
      <c r="G726" s="10">
        <f>G727</f>
        <v>0</v>
      </c>
      <c r="H726" s="10">
        <f>H727</f>
        <v>250000</v>
      </c>
      <c r="J726" s="7"/>
    </row>
    <row r="727" spans="1:10" x14ac:dyDescent="0.25">
      <c r="A727" s="20" t="s">
        <v>129</v>
      </c>
      <c r="B727" s="18" t="s">
        <v>130</v>
      </c>
      <c r="C727" s="21">
        <v>15000</v>
      </c>
      <c r="D727" s="22"/>
      <c r="E727" s="23">
        <f t="shared" si="85"/>
        <v>0</v>
      </c>
      <c r="F727" s="21">
        <v>235000</v>
      </c>
      <c r="G727" s="21"/>
      <c r="H727" s="21">
        <f>C727+F727-G727</f>
        <v>250000</v>
      </c>
      <c r="J727" s="7"/>
    </row>
    <row r="728" spans="1:10" x14ac:dyDescent="0.25">
      <c r="A728" s="15" t="s">
        <v>265</v>
      </c>
      <c r="B728" s="16" t="s">
        <v>266</v>
      </c>
      <c r="C728" s="10">
        <v>185000</v>
      </c>
      <c r="D728" s="11">
        <v>25026.58</v>
      </c>
      <c r="E728" s="12">
        <f t="shared" si="85"/>
        <v>0.13527881081081081</v>
      </c>
      <c r="F728" s="10">
        <f>F729</f>
        <v>10000</v>
      </c>
      <c r="G728" s="10">
        <f>G729</f>
        <v>10000</v>
      </c>
      <c r="H728" s="10">
        <f>H729</f>
        <v>185000</v>
      </c>
      <c r="J728" s="7"/>
    </row>
    <row r="729" spans="1:10" x14ac:dyDescent="0.25">
      <c r="A729" s="17" t="s">
        <v>16</v>
      </c>
      <c r="B729" s="18" t="s">
        <v>17</v>
      </c>
      <c r="C729" s="10">
        <v>185000</v>
      </c>
      <c r="D729" s="11">
        <v>25026.58</v>
      </c>
      <c r="E729" s="12">
        <f t="shared" si="85"/>
        <v>0.13527881081081081</v>
      </c>
      <c r="F729" s="10">
        <f>F730+F732+F735+F737</f>
        <v>10000</v>
      </c>
      <c r="G729" s="10">
        <f>G730+G732+G735+G737</f>
        <v>10000</v>
      </c>
      <c r="H729" s="10">
        <f>H730+H732+H735+H737</f>
        <v>185000</v>
      </c>
      <c r="J729" s="7"/>
    </row>
    <row r="730" spans="1:10" x14ac:dyDescent="0.25">
      <c r="A730" s="19" t="s">
        <v>30</v>
      </c>
      <c r="B730" s="18" t="s">
        <v>31</v>
      </c>
      <c r="C730" s="10">
        <v>5000</v>
      </c>
      <c r="D730" s="11"/>
      <c r="E730" s="12">
        <f t="shared" si="85"/>
        <v>0</v>
      </c>
      <c r="F730" s="10">
        <f>F731</f>
        <v>0</v>
      </c>
      <c r="G730" s="10">
        <f>G731</f>
        <v>0</v>
      </c>
      <c r="H730" s="10">
        <f>H731</f>
        <v>5000</v>
      </c>
      <c r="J730" s="7"/>
    </row>
    <row r="731" spans="1:10" x14ac:dyDescent="0.25">
      <c r="A731" s="20" t="s">
        <v>32</v>
      </c>
      <c r="B731" s="18" t="s">
        <v>33</v>
      </c>
      <c r="C731" s="21">
        <v>5000</v>
      </c>
      <c r="D731" s="22"/>
      <c r="E731" s="23">
        <f t="shared" si="85"/>
        <v>0</v>
      </c>
      <c r="F731" s="21"/>
      <c r="G731" s="21"/>
      <c r="H731" s="21">
        <f>C731+F731-G731</f>
        <v>5000</v>
      </c>
      <c r="J731" s="7"/>
    </row>
    <row r="732" spans="1:10" x14ac:dyDescent="0.25">
      <c r="A732" s="19" t="s">
        <v>24</v>
      </c>
      <c r="B732" s="18" t="s">
        <v>25</v>
      </c>
      <c r="C732" s="10">
        <v>150000</v>
      </c>
      <c r="D732" s="11">
        <v>24805.52</v>
      </c>
      <c r="E732" s="12">
        <f t="shared" si="85"/>
        <v>0.16537013333333334</v>
      </c>
      <c r="F732" s="10">
        <f>F733+F734</f>
        <v>10000</v>
      </c>
      <c r="G732" s="10">
        <f>G733+G734</f>
        <v>0</v>
      </c>
      <c r="H732" s="10">
        <f>H733+H734</f>
        <v>160000</v>
      </c>
      <c r="J732" s="7"/>
    </row>
    <row r="733" spans="1:10" x14ac:dyDescent="0.25">
      <c r="A733" s="20" t="s">
        <v>97</v>
      </c>
      <c r="B733" s="18" t="s">
        <v>98</v>
      </c>
      <c r="C733" s="21">
        <v>5000</v>
      </c>
      <c r="D733" s="22"/>
      <c r="E733" s="23">
        <f t="shared" si="85"/>
        <v>0</v>
      </c>
      <c r="F733" s="21"/>
      <c r="G733" s="21"/>
      <c r="H733" s="21">
        <f t="shared" ref="H733:H734" si="91">C733+F733-G733</f>
        <v>5000</v>
      </c>
      <c r="J733" s="7"/>
    </row>
    <row r="734" spans="1:10" x14ac:dyDescent="0.25">
      <c r="A734" s="20" t="s">
        <v>26</v>
      </c>
      <c r="B734" s="18" t="s">
        <v>27</v>
      </c>
      <c r="C734" s="21">
        <v>145000</v>
      </c>
      <c r="D734" s="22">
        <v>24805.52</v>
      </c>
      <c r="E734" s="23">
        <f t="shared" si="85"/>
        <v>0.17107255172413793</v>
      </c>
      <c r="F734" s="21">
        <v>10000</v>
      </c>
      <c r="G734" s="21"/>
      <c r="H734" s="21">
        <f t="shared" si="91"/>
        <v>155000</v>
      </c>
      <c r="J734" s="7"/>
    </row>
    <row r="735" spans="1:10" x14ac:dyDescent="0.25">
      <c r="A735" s="19" t="s">
        <v>99</v>
      </c>
      <c r="B735" s="18" t="s">
        <v>100</v>
      </c>
      <c r="C735" s="10">
        <v>25000</v>
      </c>
      <c r="D735" s="11">
        <v>221.06</v>
      </c>
      <c r="E735" s="12">
        <f t="shared" si="85"/>
        <v>8.8424000000000003E-3</v>
      </c>
      <c r="F735" s="10">
        <f>F736</f>
        <v>0</v>
      </c>
      <c r="G735" s="10">
        <f>G736</f>
        <v>10000</v>
      </c>
      <c r="H735" s="10">
        <f>H736</f>
        <v>15000</v>
      </c>
      <c r="J735" s="7"/>
    </row>
    <row r="736" spans="1:10" x14ac:dyDescent="0.25">
      <c r="A736" s="20" t="s">
        <v>101</v>
      </c>
      <c r="B736" s="18" t="s">
        <v>100</v>
      </c>
      <c r="C736" s="21">
        <v>25000</v>
      </c>
      <c r="D736" s="22">
        <v>221.06</v>
      </c>
      <c r="E736" s="23">
        <f t="shared" si="85"/>
        <v>8.8424000000000003E-3</v>
      </c>
      <c r="F736" s="21"/>
      <c r="G736" s="21">
        <v>10000</v>
      </c>
      <c r="H736" s="21">
        <f>C736+F736-G736</f>
        <v>15000</v>
      </c>
      <c r="J736" s="7"/>
    </row>
    <row r="737" spans="1:10" x14ac:dyDescent="0.25">
      <c r="A737" s="19" t="s">
        <v>42</v>
      </c>
      <c r="B737" s="18" t="s">
        <v>43</v>
      </c>
      <c r="C737" s="10">
        <v>5000</v>
      </c>
      <c r="D737" s="11"/>
      <c r="E737" s="12">
        <f t="shared" si="85"/>
        <v>0</v>
      </c>
      <c r="F737" s="10">
        <f>F738</f>
        <v>0</v>
      </c>
      <c r="G737" s="10">
        <f>G738</f>
        <v>0</v>
      </c>
      <c r="H737" s="10">
        <f>H738</f>
        <v>5000</v>
      </c>
      <c r="J737" s="7"/>
    </row>
    <row r="738" spans="1:10" x14ac:dyDescent="0.25">
      <c r="A738" s="20" t="s">
        <v>104</v>
      </c>
      <c r="B738" s="18" t="s">
        <v>105</v>
      </c>
      <c r="C738" s="21">
        <v>5000</v>
      </c>
      <c r="D738" s="22"/>
      <c r="E738" s="23">
        <f t="shared" si="85"/>
        <v>0</v>
      </c>
      <c r="F738" s="21"/>
      <c r="G738" s="21"/>
      <c r="H738" s="21">
        <f>C738+F738-G738</f>
        <v>5000</v>
      </c>
      <c r="J738" s="7"/>
    </row>
    <row r="739" spans="1:10" x14ac:dyDescent="0.25">
      <c r="A739" s="15" t="s">
        <v>267</v>
      </c>
      <c r="B739" s="16" t="s">
        <v>268</v>
      </c>
      <c r="C739" s="10">
        <v>942500</v>
      </c>
      <c r="D739" s="11">
        <v>23975</v>
      </c>
      <c r="E739" s="12">
        <f t="shared" si="85"/>
        <v>2.543766578249337E-2</v>
      </c>
      <c r="F739" s="10">
        <f>F740+F756</f>
        <v>0</v>
      </c>
      <c r="G739" s="10">
        <f>G740+G756</f>
        <v>0</v>
      </c>
      <c r="H739" s="10">
        <f>H740+H756</f>
        <v>942500</v>
      </c>
      <c r="J739" s="7"/>
    </row>
    <row r="740" spans="1:10" x14ac:dyDescent="0.25">
      <c r="A740" s="17" t="s">
        <v>188</v>
      </c>
      <c r="B740" s="18" t="s">
        <v>189</v>
      </c>
      <c r="C740" s="10">
        <v>141750</v>
      </c>
      <c r="D740" s="11">
        <v>3596.25</v>
      </c>
      <c r="E740" s="12">
        <f t="shared" si="85"/>
        <v>2.537037037037037E-2</v>
      </c>
      <c r="F740" s="10">
        <f>F741+F743+F745+F747+F754+F752</f>
        <v>0</v>
      </c>
      <c r="G740" s="10">
        <f t="shared" ref="G740:H740" si="92">G741+G743+G745+G747+G754+G752</f>
        <v>0</v>
      </c>
      <c r="H740" s="10">
        <f t="shared" si="92"/>
        <v>141750</v>
      </c>
      <c r="J740" s="7"/>
    </row>
    <row r="741" spans="1:10" x14ac:dyDescent="0.25">
      <c r="A741" s="19" t="s">
        <v>62</v>
      </c>
      <c r="B741" s="18" t="s">
        <v>63</v>
      </c>
      <c r="C741" s="10">
        <v>15000</v>
      </c>
      <c r="D741" s="11"/>
      <c r="E741" s="12">
        <f t="shared" si="85"/>
        <v>0</v>
      </c>
      <c r="F741" s="10">
        <f>F742</f>
        <v>0</v>
      </c>
      <c r="G741" s="10">
        <f>G742</f>
        <v>0</v>
      </c>
      <c r="H741" s="10">
        <f>H742</f>
        <v>15000</v>
      </c>
      <c r="J741" s="7"/>
    </row>
    <row r="742" spans="1:10" x14ac:dyDescent="0.25">
      <c r="A742" s="20" t="s">
        <v>64</v>
      </c>
      <c r="B742" s="18" t="s">
        <v>65</v>
      </c>
      <c r="C742" s="21">
        <v>15000</v>
      </c>
      <c r="D742" s="22"/>
      <c r="E742" s="23">
        <f t="shared" si="85"/>
        <v>0</v>
      </c>
      <c r="F742" s="21"/>
      <c r="G742" s="21"/>
      <c r="H742" s="21">
        <f>C742+F742-G742</f>
        <v>15000</v>
      </c>
      <c r="J742" s="7"/>
    </row>
    <row r="743" spans="1:10" x14ac:dyDescent="0.25">
      <c r="A743" s="19" t="s">
        <v>73</v>
      </c>
      <c r="B743" s="18" t="s">
        <v>74</v>
      </c>
      <c r="C743" s="10">
        <v>3750</v>
      </c>
      <c r="D743" s="11"/>
      <c r="E743" s="12">
        <f t="shared" si="85"/>
        <v>0</v>
      </c>
      <c r="F743" s="10">
        <f>F744</f>
        <v>0</v>
      </c>
      <c r="G743" s="10">
        <f>G744</f>
        <v>0</v>
      </c>
      <c r="H743" s="10">
        <f>H744</f>
        <v>3750</v>
      </c>
      <c r="J743" s="7"/>
    </row>
    <row r="744" spans="1:10" x14ac:dyDescent="0.25">
      <c r="A744" s="20" t="s">
        <v>77</v>
      </c>
      <c r="B744" s="18" t="s">
        <v>78</v>
      </c>
      <c r="C744" s="21">
        <v>3750</v>
      </c>
      <c r="D744" s="22"/>
      <c r="E744" s="23">
        <f t="shared" si="85"/>
        <v>0</v>
      </c>
      <c r="F744" s="21"/>
      <c r="G744" s="21"/>
      <c r="H744" s="21">
        <f>C744+F744-G744</f>
        <v>3750</v>
      </c>
      <c r="J744" s="7"/>
    </row>
    <row r="745" spans="1:10" x14ac:dyDescent="0.25">
      <c r="A745" s="19" t="s">
        <v>30</v>
      </c>
      <c r="B745" s="18" t="s">
        <v>31</v>
      </c>
      <c r="C745" s="10">
        <v>1000</v>
      </c>
      <c r="D745" s="11"/>
      <c r="E745" s="12">
        <f t="shared" si="85"/>
        <v>0</v>
      </c>
      <c r="F745" s="10">
        <f>F746</f>
        <v>0</v>
      </c>
      <c r="G745" s="10">
        <f>G746</f>
        <v>0</v>
      </c>
      <c r="H745" s="10">
        <f>H746</f>
        <v>1000</v>
      </c>
      <c r="J745" s="7"/>
    </row>
    <row r="746" spans="1:10" x14ac:dyDescent="0.25">
      <c r="A746" s="20" t="s">
        <v>32</v>
      </c>
      <c r="B746" s="18" t="s">
        <v>33</v>
      </c>
      <c r="C746" s="21">
        <v>1000</v>
      </c>
      <c r="D746" s="22"/>
      <c r="E746" s="23">
        <f t="shared" si="85"/>
        <v>0</v>
      </c>
      <c r="F746" s="21"/>
      <c r="G746" s="21"/>
      <c r="H746" s="21">
        <f>C746+F746-G746</f>
        <v>1000</v>
      </c>
      <c r="J746" s="7"/>
    </row>
    <row r="747" spans="1:10" x14ac:dyDescent="0.25">
      <c r="A747" s="19" t="s">
        <v>24</v>
      </c>
      <c r="B747" s="18" t="s">
        <v>25</v>
      </c>
      <c r="C747" s="10">
        <v>104000</v>
      </c>
      <c r="D747" s="11">
        <v>3596.25</v>
      </c>
      <c r="E747" s="12">
        <f t="shared" si="85"/>
        <v>3.4579326923076921E-2</v>
      </c>
      <c r="F747" s="10">
        <f>F748+F749+F750+F751</f>
        <v>0</v>
      </c>
      <c r="G747" s="10">
        <f>G748+G749+G750+G751</f>
        <v>0</v>
      </c>
      <c r="H747" s="10">
        <f>H748+H749+H750+H751</f>
        <v>104000</v>
      </c>
      <c r="J747" s="7"/>
    </row>
    <row r="748" spans="1:10" x14ac:dyDescent="0.25">
      <c r="A748" s="20" t="s">
        <v>89</v>
      </c>
      <c r="B748" s="18" t="s">
        <v>90</v>
      </c>
      <c r="C748" s="21">
        <v>500</v>
      </c>
      <c r="D748" s="22"/>
      <c r="E748" s="23">
        <f t="shared" si="85"/>
        <v>0</v>
      </c>
      <c r="F748" s="21"/>
      <c r="G748" s="21"/>
      <c r="H748" s="21">
        <f t="shared" ref="H748:H751" si="93">C748+F748-G748</f>
        <v>500</v>
      </c>
      <c r="J748" s="7"/>
    </row>
    <row r="749" spans="1:10" x14ac:dyDescent="0.25">
      <c r="A749" s="20" t="s">
        <v>93</v>
      </c>
      <c r="B749" s="18" t="s">
        <v>94</v>
      </c>
      <c r="C749" s="21">
        <v>500</v>
      </c>
      <c r="D749" s="22"/>
      <c r="E749" s="23">
        <f t="shared" ref="E749:E822" si="94">D749/C749</f>
        <v>0</v>
      </c>
      <c r="F749" s="21"/>
      <c r="G749" s="21"/>
      <c r="H749" s="21">
        <f t="shared" si="93"/>
        <v>500</v>
      </c>
      <c r="J749" s="7"/>
    </row>
    <row r="750" spans="1:10" x14ac:dyDescent="0.25">
      <c r="A750" s="20" t="s">
        <v>97</v>
      </c>
      <c r="B750" s="18" t="s">
        <v>98</v>
      </c>
      <c r="C750" s="21">
        <v>3000</v>
      </c>
      <c r="D750" s="22"/>
      <c r="E750" s="23">
        <f t="shared" si="94"/>
        <v>0</v>
      </c>
      <c r="F750" s="21"/>
      <c r="G750" s="21"/>
      <c r="H750" s="21">
        <f t="shared" si="93"/>
        <v>3000</v>
      </c>
      <c r="J750" s="7"/>
    </row>
    <row r="751" spans="1:10" x14ac:dyDescent="0.25">
      <c r="A751" s="20" t="s">
        <v>26</v>
      </c>
      <c r="B751" s="18" t="s">
        <v>27</v>
      </c>
      <c r="C751" s="21">
        <v>100000</v>
      </c>
      <c r="D751" s="22">
        <v>3596.25</v>
      </c>
      <c r="E751" s="23">
        <f t="shared" si="94"/>
        <v>3.5962500000000001E-2</v>
      </c>
      <c r="F751" s="21"/>
      <c r="G751" s="21"/>
      <c r="H751" s="21">
        <f t="shared" si="93"/>
        <v>100000</v>
      </c>
      <c r="J751" s="7"/>
    </row>
    <row r="752" spans="1:10" x14ac:dyDescent="0.25">
      <c r="A752" s="19" t="s">
        <v>99</v>
      </c>
      <c r="B752" s="18" t="s">
        <v>100</v>
      </c>
      <c r="C752" s="10">
        <v>15000</v>
      </c>
      <c r="D752" s="11"/>
      <c r="E752" s="12">
        <f t="shared" si="94"/>
        <v>0</v>
      </c>
      <c r="F752" s="10">
        <f>F753</f>
        <v>0</v>
      </c>
      <c r="G752" s="10">
        <f>G753</f>
        <v>0</v>
      </c>
      <c r="H752" s="10">
        <f>H753</f>
        <v>15000</v>
      </c>
      <c r="J752" s="7"/>
    </row>
    <row r="753" spans="1:10" x14ac:dyDescent="0.25">
      <c r="A753" s="20" t="s">
        <v>101</v>
      </c>
      <c r="B753" s="18" t="s">
        <v>100</v>
      </c>
      <c r="C753" s="21">
        <v>15000</v>
      </c>
      <c r="D753" s="22"/>
      <c r="E753" s="23">
        <f t="shared" si="94"/>
        <v>0</v>
      </c>
      <c r="F753" s="21"/>
      <c r="G753" s="21"/>
      <c r="H753" s="21">
        <f>C753+F753-G753</f>
        <v>15000</v>
      </c>
      <c r="J753" s="7"/>
    </row>
    <row r="754" spans="1:10" x14ac:dyDescent="0.25">
      <c r="A754" s="19" t="s">
        <v>42</v>
      </c>
      <c r="B754" s="18" t="s">
        <v>43</v>
      </c>
      <c r="C754" s="10">
        <v>3000</v>
      </c>
      <c r="D754" s="11"/>
      <c r="E754" s="12">
        <f t="shared" si="94"/>
        <v>0</v>
      </c>
      <c r="F754" s="10">
        <f>F755</f>
        <v>0</v>
      </c>
      <c r="G754" s="10">
        <f>G755</f>
        <v>0</v>
      </c>
      <c r="H754" s="10">
        <f>H755</f>
        <v>3000</v>
      </c>
      <c r="J754" s="7"/>
    </row>
    <row r="755" spans="1:10" x14ac:dyDescent="0.25">
      <c r="A755" s="20" t="s">
        <v>104</v>
      </c>
      <c r="B755" s="18" t="s">
        <v>105</v>
      </c>
      <c r="C755" s="21">
        <v>3000</v>
      </c>
      <c r="D755" s="22"/>
      <c r="E755" s="23">
        <f t="shared" si="94"/>
        <v>0</v>
      </c>
      <c r="F755" s="21"/>
      <c r="G755" s="21"/>
      <c r="H755" s="21">
        <f>C755+F755-G755</f>
        <v>3000</v>
      </c>
      <c r="J755" s="7"/>
    </row>
    <row r="756" spans="1:10" x14ac:dyDescent="0.25">
      <c r="A756" s="17" t="s">
        <v>196</v>
      </c>
      <c r="B756" s="18" t="s">
        <v>197</v>
      </c>
      <c r="C756" s="10">
        <v>800750</v>
      </c>
      <c r="D756" s="11">
        <v>20378.75</v>
      </c>
      <c r="E756" s="12">
        <f t="shared" si="94"/>
        <v>2.5449578520137371E-2</v>
      </c>
      <c r="F756" s="10">
        <f>F757+F759+F761+F763+F770+F768</f>
        <v>0</v>
      </c>
      <c r="G756" s="10">
        <f t="shared" ref="G756:H756" si="95">G757+G759+G761+G763+G770+G768</f>
        <v>0</v>
      </c>
      <c r="H756" s="10">
        <f t="shared" si="95"/>
        <v>800750</v>
      </c>
      <c r="J756" s="7"/>
    </row>
    <row r="757" spans="1:10" x14ac:dyDescent="0.25">
      <c r="A757" s="19" t="s">
        <v>62</v>
      </c>
      <c r="B757" s="18" t="s">
        <v>63</v>
      </c>
      <c r="C757" s="10">
        <v>85000</v>
      </c>
      <c r="D757" s="11"/>
      <c r="E757" s="12">
        <f t="shared" si="94"/>
        <v>0</v>
      </c>
      <c r="F757" s="10">
        <f>F758</f>
        <v>0</v>
      </c>
      <c r="G757" s="10">
        <f>G758</f>
        <v>0</v>
      </c>
      <c r="H757" s="10">
        <f>H758</f>
        <v>85000</v>
      </c>
      <c r="J757" s="7"/>
    </row>
    <row r="758" spans="1:10" x14ac:dyDescent="0.25">
      <c r="A758" s="20" t="s">
        <v>64</v>
      </c>
      <c r="B758" s="18" t="s">
        <v>65</v>
      </c>
      <c r="C758" s="21">
        <v>85000</v>
      </c>
      <c r="D758" s="22"/>
      <c r="E758" s="23">
        <f t="shared" si="94"/>
        <v>0</v>
      </c>
      <c r="F758" s="21"/>
      <c r="G758" s="21"/>
      <c r="H758" s="21">
        <f>C758+F758-G758</f>
        <v>85000</v>
      </c>
      <c r="J758" s="7"/>
    </row>
    <row r="759" spans="1:10" x14ac:dyDescent="0.25">
      <c r="A759" s="19" t="s">
        <v>73</v>
      </c>
      <c r="B759" s="18" t="s">
        <v>74</v>
      </c>
      <c r="C759" s="10">
        <v>21250</v>
      </c>
      <c r="D759" s="11"/>
      <c r="E759" s="12">
        <f t="shared" si="94"/>
        <v>0</v>
      </c>
      <c r="F759" s="10">
        <f>F760</f>
        <v>0</v>
      </c>
      <c r="G759" s="10">
        <f>G760</f>
        <v>0</v>
      </c>
      <c r="H759" s="10">
        <f>H760</f>
        <v>21250</v>
      </c>
      <c r="J759" s="7"/>
    </row>
    <row r="760" spans="1:10" x14ac:dyDescent="0.25">
      <c r="A760" s="20" t="s">
        <v>77</v>
      </c>
      <c r="B760" s="18" t="s">
        <v>78</v>
      </c>
      <c r="C760" s="21">
        <v>21250</v>
      </c>
      <c r="D760" s="22"/>
      <c r="E760" s="23">
        <f t="shared" si="94"/>
        <v>0</v>
      </c>
      <c r="F760" s="21"/>
      <c r="G760" s="21"/>
      <c r="H760" s="21">
        <f>C760+F760-G760</f>
        <v>21250</v>
      </c>
      <c r="J760" s="7"/>
    </row>
    <row r="761" spans="1:10" x14ac:dyDescent="0.25">
      <c r="A761" s="19" t="s">
        <v>30</v>
      </c>
      <c r="B761" s="18" t="s">
        <v>31</v>
      </c>
      <c r="C761" s="10">
        <v>5500</v>
      </c>
      <c r="D761" s="11"/>
      <c r="E761" s="12">
        <f t="shared" si="94"/>
        <v>0</v>
      </c>
      <c r="F761" s="10">
        <f>F762</f>
        <v>0</v>
      </c>
      <c r="G761" s="10">
        <f>G762</f>
        <v>0</v>
      </c>
      <c r="H761" s="10">
        <f>H762</f>
        <v>5500</v>
      </c>
      <c r="J761" s="7"/>
    </row>
    <row r="762" spans="1:10" x14ac:dyDescent="0.25">
      <c r="A762" s="20" t="s">
        <v>32</v>
      </c>
      <c r="B762" s="18" t="s">
        <v>33</v>
      </c>
      <c r="C762" s="21">
        <v>5500</v>
      </c>
      <c r="D762" s="22"/>
      <c r="E762" s="23">
        <f t="shared" si="94"/>
        <v>0</v>
      </c>
      <c r="F762" s="21"/>
      <c r="G762" s="21"/>
      <c r="H762" s="21">
        <f>C762+F762-G762</f>
        <v>5500</v>
      </c>
      <c r="J762" s="7"/>
    </row>
    <row r="763" spans="1:10" x14ac:dyDescent="0.25">
      <c r="A763" s="19" t="s">
        <v>24</v>
      </c>
      <c r="B763" s="18" t="s">
        <v>25</v>
      </c>
      <c r="C763" s="10">
        <v>587000</v>
      </c>
      <c r="D763" s="11">
        <v>20378.75</v>
      </c>
      <c r="E763" s="12">
        <f t="shared" si="94"/>
        <v>3.4716780238500854E-2</v>
      </c>
      <c r="F763" s="10">
        <f>F764+F765+F766+F767</f>
        <v>0</v>
      </c>
      <c r="G763" s="10">
        <f>G764+G765+G766+G767</f>
        <v>0</v>
      </c>
      <c r="H763" s="10">
        <f>H764+H765+H766+H767</f>
        <v>587000</v>
      </c>
      <c r="J763" s="7"/>
    </row>
    <row r="764" spans="1:10" x14ac:dyDescent="0.25">
      <c r="A764" s="20" t="s">
        <v>89</v>
      </c>
      <c r="B764" s="18" t="s">
        <v>90</v>
      </c>
      <c r="C764" s="21">
        <v>2500</v>
      </c>
      <c r="D764" s="22"/>
      <c r="E764" s="23">
        <f t="shared" si="94"/>
        <v>0</v>
      </c>
      <c r="F764" s="21"/>
      <c r="G764" s="21"/>
      <c r="H764" s="21">
        <f t="shared" ref="H764:H767" si="96">C764+F764-G764</f>
        <v>2500</v>
      </c>
      <c r="J764" s="7"/>
    </row>
    <row r="765" spans="1:10" x14ac:dyDescent="0.25">
      <c r="A765" s="20" t="s">
        <v>93</v>
      </c>
      <c r="B765" s="18" t="s">
        <v>94</v>
      </c>
      <c r="C765" s="21">
        <v>2500</v>
      </c>
      <c r="D765" s="22"/>
      <c r="E765" s="23">
        <f t="shared" si="94"/>
        <v>0</v>
      </c>
      <c r="F765" s="21"/>
      <c r="G765" s="21"/>
      <c r="H765" s="21">
        <f t="shared" si="96"/>
        <v>2500</v>
      </c>
      <c r="J765" s="7"/>
    </row>
    <row r="766" spans="1:10" x14ac:dyDescent="0.25">
      <c r="A766" s="20" t="s">
        <v>97</v>
      </c>
      <c r="B766" s="18" t="s">
        <v>98</v>
      </c>
      <c r="C766" s="21">
        <v>17000</v>
      </c>
      <c r="D766" s="22"/>
      <c r="E766" s="23">
        <f t="shared" si="94"/>
        <v>0</v>
      </c>
      <c r="F766" s="21"/>
      <c r="G766" s="21"/>
      <c r="H766" s="21">
        <f t="shared" si="96"/>
        <v>17000</v>
      </c>
      <c r="J766" s="7"/>
    </row>
    <row r="767" spans="1:10" x14ac:dyDescent="0.25">
      <c r="A767" s="20" t="s">
        <v>26</v>
      </c>
      <c r="B767" s="18" t="s">
        <v>27</v>
      </c>
      <c r="C767" s="21">
        <v>565000</v>
      </c>
      <c r="D767" s="22">
        <v>20378.75</v>
      </c>
      <c r="E767" s="23">
        <f t="shared" si="94"/>
        <v>3.606858407079646E-2</v>
      </c>
      <c r="F767" s="21"/>
      <c r="G767" s="21"/>
      <c r="H767" s="21">
        <f t="shared" si="96"/>
        <v>565000</v>
      </c>
      <c r="J767" s="7"/>
    </row>
    <row r="768" spans="1:10" x14ac:dyDescent="0.25">
      <c r="A768" s="19" t="s">
        <v>99</v>
      </c>
      <c r="B768" s="18" t="s">
        <v>100</v>
      </c>
      <c r="C768" s="10">
        <v>85000</v>
      </c>
      <c r="D768" s="11"/>
      <c r="E768" s="12">
        <f t="shared" si="94"/>
        <v>0</v>
      </c>
      <c r="F768" s="10">
        <f>F769</f>
        <v>0</v>
      </c>
      <c r="G768" s="10">
        <f>G769</f>
        <v>0</v>
      </c>
      <c r="H768" s="10">
        <f>H769</f>
        <v>85000</v>
      </c>
      <c r="J768" s="7"/>
    </row>
    <row r="769" spans="1:10" x14ac:dyDescent="0.25">
      <c r="A769" s="20" t="s">
        <v>101</v>
      </c>
      <c r="B769" s="18" t="s">
        <v>100</v>
      </c>
      <c r="C769" s="21">
        <v>85000</v>
      </c>
      <c r="D769" s="22"/>
      <c r="E769" s="23">
        <f t="shared" si="94"/>
        <v>0</v>
      </c>
      <c r="F769" s="21"/>
      <c r="G769" s="21"/>
      <c r="H769" s="21">
        <f>C769+F769-G769</f>
        <v>85000</v>
      </c>
      <c r="J769" s="7"/>
    </row>
    <row r="770" spans="1:10" x14ac:dyDescent="0.25">
      <c r="A770" s="19" t="s">
        <v>42</v>
      </c>
      <c r="B770" s="18" t="s">
        <v>43</v>
      </c>
      <c r="C770" s="10">
        <v>17000</v>
      </c>
      <c r="D770" s="11"/>
      <c r="E770" s="12">
        <f t="shared" si="94"/>
        <v>0</v>
      </c>
      <c r="F770" s="10">
        <f>F771</f>
        <v>0</v>
      </c>
      <c r="G770" s="10">
        <f>G771</f>
        <v>0</v>
      </c>
      <c r="H770" s="10">
        <f>H771</f>
        <v>17000</v>
      </c>
      <c r="J770" s="7"/>
    </row>
    <row r="771" spans="1:10" x14ac:dyDescent="0.25">
      <c r="A771" s="20" t="s">
        <v>104</v>
      </c>
      <c r="B771" s="18" t="s">
        <v>105</v>
      </c>
      <c r="C771" s="21">
        <v>17000</v>
      </c>
      <c r="D771" s="22"/>
      <c r="E771" s="23">
        <f t="shared" si="94"/>
        <v>0</v>
      </c>
      <c r="F771" s="21"/>
      <c r="G771" s="21"/>
      <c r="H771" s="21">
        <f>C771+F771-G771</f>
        <v>17000</v>
      </c>
      <c r="J771" s="7"/>
    </row>
    <row r="772" spans="1:10" x14ac:dyDescent="0.25">
      <c r="A772" s="15" t="s">
        <v>269</v>
      </c>
      <c r="B772" s="16" t="s">
        <v>270</v>
      </c>
      <c r="C772" s="10">
        <v>1270000</v>
      </c>
      <c r="D772" s="11">
        <v>63204.37</v>
      </c>
      <c r="E772" s="12">
        <f t="shared" si="94"/>
        <v>4.9767220472440948E-2</v>
      </c>
      <c r="F772" s="10">
        <f>F773+F794</f>
        <v>392500</v>
      </c>
      <c r="G772" s="10">
        <f>G773+G794</f>
        <v>0</v>
      </c>
      <c r="H772" s="10">
        <f>H773+H794</f>
        <v>1662500</v>
      </c>
      <c r="J772" s="7"/>
    </row>
    <row r="773" spans="1:10" x14ac:dyDescent="0.25">
      <c r="A773" s="17" t="s">
        <v>188</v>
      </c>
      <c r="B773" s="18" t="s">
        <v>189</v>
      </c>
      <c r="C773" s="10">
        <v>296000</v>
      </c>
      <c r="D773" s="11">
        <v>9480.65</v>
      </c>
      <c r="E773" s="12">
        <f t="shared" si="94"/>
        <v>3.2029222972972969E-2</v>
      </c>
      <c r="F773" s="10">
        <f>F774+F776+F778+F780+F782+F790+F792+F788</f>
        <v>0</v>
      </c>
      <c r="G773" s="10">
        <f t="shared" ref="G773:H773" si="97">G774+G776+G778+G780+G782+G790+G792+G788</f>
        <v>0</v>
      </c>
      <c r="H773" s="10">
        <f t="shared" si="97"/>
        <v>296000</v>
      </c>
      <c r="J773" s="7"/>
    </row>
    <row r="774" spans="1:10" x14ac:dyDescent="0.25">
      <c r="A774" s="19" t="s">
        <v>62</v>
      </c>
      <c r="B774" s="18" t="s">
        <v>63</v>
      </c>
      <c r="C774" s="10">
        <v>35000</v>
      </c>
      <c r="D774" s="11"/>
      <c r="E774" s="12">
        <f t="shared" si="94"/>
        <v>0</v>
      </c>
      <c r="F774" s="10">
        <f>F775</f>
        <v>0</v>
      </c>
      <c r="G774" s="10">
        <f>G775</f>
        <v>0</v>
      </c>
      <c r="H774" s="10">
        <f>H775</f>
        <v>35000</v>
      </c>
      <c r="J774" s="7"/>
    </row>
    <row r="775" spans="1:10" x14ac:dyDescent="0.25">
      <c r="A775" s="20" t="s">
        <v>64</v>
      </c>
      <c r="B775" s="18" t="s">
        <v>65</v>
      </c>
      <c r="C775" s="21">
        <v>35000</v>
      </c>
      <c r="D775" s="22"/>
      <c r="E775" s="23">
        <f t="shared" si="94"/>
        <v>0</v>
      </c>
      <c r="F775" s="21"/>
      <c r="G775" s="21"/>
      <c r="H775" s="21">
        <f>C775+F775-G775</f>
        <v>35000</v>
      </c>
      <c r="J775" s="7"/>
    </row>
    <row r="776" spans="1:10" x14ac:dyDescent="0.25">
      <c r="A776" s="19" t="s">
        <v>73</v>
      </c>
      <c r="B776" s="18" t="s">
        <v>74</v>
      </c>
      <c r="C776" s="10">
        <v>6000</v>
      </c>
      <c r="D776" s="11"/>
      <c r="E776" s="12">
        <f t="shared" si="94"/>
        <v>0</v>
      </c>
      <c r="F776" s="10">
        <f>F777</f>
        <v>0</v>
      </c>
      <c r="G776" s="10">
        <f>G777</f>
        <v>0</v>
      </c>
      <c r="H776" s="10">
        <f>H777</f>
        <v>6000</v>
      </c>
      <c r="J776" s="7"/>
    </row>
    <row r="777" spans="1:10" x14ac:dyDescent="0.25">
      <c r="A777" s="20" t="s">
        <v>77</v>
      </c>
      <c r="B777" s="18" t="s">
        <v>78</v>
      </c>
      <c r="C777" s="21">
        <v>6000</v>
      </c>
      <c r="D777" s="22"/>
      <c r="E777" s="23">
        <f t="shared" si="94"/>
        <v>0</v>
      </c>
      <c r="F777" s="21"/>
      <c r="G777" s="21"/>
      <c r="H777" s="21">
        <f>C777+F777-G777</f>
        <v>6000</v>
      </c>
      <c r="J777" s="7"/>
    </row>
    <row r="778" spans="1:10" x14ac:dyDescent="0.25">
      <c r="A778" s="19" t="s">
        <v>18</v>
      </c>
      <c r="B778" s="18" t="s">
        <v>19</v>
      </c>
      <c r="C778" s="10">
        <v>7500</v>
      </c>
      <c r="D778" s="11"/>
      <c r="E778" s="12">
        <f t="shared" si="94"/>
        <v>0</v>
      </c>
      <c r="F778" s="10">
        <f>F779</f>
        <v>0</v>
      </c>
      <c r="G778" s="10">
        <f>G779</f>
        <v>0</v>
      </c>
      <c r="H778" s="10">
        <f>H779</f>
        <v>7500</v>
      </c>
      <c r="J778" s="7"/>
    </row>
    <row r="779" spans="1:10" x14ac:dyDescent="0.25">
      <c r="A779" s="20" t="s">
        <v>20</v>
      </c>
      <c r="B779" s="18" t="s">
        <v>21</v>
      </c>
      <c r="C779" s="21">
        <v>7500</v>
      </c>
      <c r="D779" s="22"/>
      <c r="E779" s="23">
        <f t="shared" si="94"/>
        <v>0</v>
      </c>
      <c r="F779" s="21"/>
      <c r="G779" s="21"/>
      <c r="H779" s="21">
        <f>C779+F779-G779</f>
        <v>7500</v>
      </c>
      <c r="J779" s="7"/>
    </row>
    <row r="780" spans="1:10" x14ac:dyDescent="0.25">
      <c r="A780" s="19" t="s">
        <v>30</v>
      </c>
      <c r="B780" s="18" t="s">
        <v>31</v>
      </c>
      <c r="C780" s="10">
        <v>15000</v>
      </c>
      <c r="D780" s="11"/>
      <c r="E780" s="12">
        <f t="shared" si="94"/>
        <v>0</v>
      </c>
      <c r="F780" s="10">
        <f>F781</f>
        <v>0</v>
      </c>
      <c r="G780" s="10">
        <f>G781</f>
        <v>0</v>
      </c>
      <c r="H780" s="10">
        <f>H781</f>
        <v>15000</v>
      </c>
      <c r="J780" s="7"/>
    </row>
    <row r="781" spans="1:10" x14ac:dyDescent="0.25">
      <c r="A781" s="20" t="s">
        <v>32</v>
      </c>
      <c r="B781" s="18" t="s">
        <v>33</v>
      </c>
      <c r="C781" s="21">
        <v>15000</v>
      </c>
      <c r="D781" s="22"/>
      <c r="E781" s="23">
        <f t="shared" si="94"/>
        <v>0</v>
      </c>
      <c r="F781" s="21"/>
      <c r="G781" s="21"/>
      <c r="H781" s="21">
        <f>C781+F781-G781</f>
        <v>15000</v>
      </c>
      <c r="J781" s="7"/>
    </row>
    <row r="782" spans="1:10" x14ac:dyDescent="0.25">
      <c r="A782" s="19" t="s">
        <v>24</v>
      </c>
      <c r="B782" s="18" t="s">
        <v>25</v>
      </c>
      <c r="C782" s="10">
        <v>167000</v>
      </c>
      <c r="D782" s="11">
        <v>9480.65</v>
      </c>
      <c r="E782" s="12">
        <f t="shared" si="94"/>
        <v>5.6770359281437123E-2</v>
      </c>
      <c r="F782" s="10">
        <f>F783+F784+F785+F787+F786</f>
        <v>0</v>
      </c>
      <c r="G782" s="10">
        <f t="shared" ref="G782:H782" si="98">G783+G784+G785+G787+G786</f>
        <v>0</v>
      </c>
      <c r="H782" s="10">
        <f t="shared" si="98"/>
        <v>167000</v>
      </c>
      <c r="J782" s="7"/>
    </row>
    <row r="783" spans="1:10" x14ac:dyDescent="0.25">
      <c r="A783" s="20" t="s">
        <v>93</v>
      </c>
      <c r="B783" s="18" t="s">
        <v>94</v>
      </c>
      <c r="C783" s="21">
        <v>2000</v>
      </c>
      <c r="D783" s="22"/>
      <c r="E783" s="23">
        <f t="shared" si="94"/>
        <v>0</v>
      </c>
      <c r="F783" s="21"/>
      <c r="G783" s="21"/>
      <c r="H783" s="21">
        <f t="shared" ref="H783:H787" si="99">C783+F783-G783</f>
        <v>2000</v>
      </c>
      <c r="J783" s="7"/>
    </row>
    <row r="784" spans="1:10" x14ac:dyDescent="0.25">
      <c r="A784" s="20" t="s">
        <v>97</v>
      </c>
      <c r="B784" s="18" t="s">
        <v>98</v>
      </c>
      <c r="C784" s="21">
        <v>3000</v>
      </c>
      <c r="D784" s="22"/>
      <c r="E784" s="23">
        <f t="shared" si="94"/>
        <v>0</v>
      </c>
      <c r="F784" s="21"/>
      <c r="G784" s="21"/>
      <c r="H784" s="21">
        <f t="shared" si="99"/>
        <v>3000</v>
      </c>
      <c r="J784" s="7"/>
    </row>
    <row r="785" spans="1:10" x14ac:dyDescent="0.25">
      <c r="A785" s="20" t="s">
        <v>26</v>
      </c>
      <c r="B785" s="18" t="s">
        <v>27</v>
      </c>
      <c r="C785" s="21">
        <v>52500</v>
      </c>
      <c r="D785" s="22">
        <v>9480.65</v>
      </c>
      <c r="E785" s="23">
        <f t="shared" si="94"/>
        <v>0.18058380952380951</v>
      </c>
      <c r="F785" s="21"/>
      <c r="G785" s="21"/>
      <c r="H785" s="21">
        <f t="shared" si="99"/>
        <v>52500</v>
      </c>
      <c r="J785" s="7"/>
    </row>
    <row r="786" spans="1:10" x14ac:dyDescent="0.25">
      <c r="A786" s="20" t="s">
        <v>155</v>
      </c>
      <c r="B786" s="18" t="s">
        <v>156</v>
      </c>
      <c r="C786" s="21">
        <v>97500</v>
      </c>
      <c r="D786" s="22"/>
      <c r="E786" s="23">
        <f t="shared" si="94"/>
        <v>0</v>
      </c>
      <c r="F786" s="21"/>
      <c r="G786" s="21"/>
      <c r="H786" s="21">
        <f t="shared" si="99"/>
        <v>97500</v>
      </c>
      <c r="J786" s="7"/>
    </row>
    <row r="787" spans="1:10" x14ac:dyDescent="0.25">
      <c r="A787" s="20" t="s">
        <v>38</v>
      </c>
      <c r="B787" s="18" t="s">
        <v>39</v>
      </c>
      <c r="C787" s="21">
        <v>12000</v>
      </c>
      <c r="D787" s="22"/>
      <c r="E787" s="23">
        <f t="shared" si="94"/>
        <v>0</v>
      </c>
      <c r="F787" s="21"/>
      <c r="G787" s="21"/>
      <c r="H787" s="21">
        <f t="shared" si="99"/>
        <v>12000</v>
      </c>
      <c r="J787" s="7"/>
    </row>
    <row r="788" spans="1:10" x14ac:dyDescent="0.25">
      <c r="A788" s="19" t="s">
        <v>99</v>
      </c>
      <c r="B788" s="18" t="s">
        <v>100</v>
      </c>
      <c r="C788" s="10">
        <v>40000</v>
      </c>
      <c r="D788" s="11"/>
      <c r="E788" s="12">
        <f t="shared" si="94"/>
        <v>0</v>
      </c>
      <c r="F788" s="10">
        <f t="shared" ref="F788:H788" si="100">F789</f>
        <v>0</v>
      </c>
      <c r="G788" s="10">
        <f t="shared" si="100"/>
        <v>0</v>
      </c>
      <c r="H788" s="10">
        <f t="shared" si="100"/>
        <v>40000</v>
      </c>
      <c r="J788" s="7"/>
    </row>
    <row r="789" spans="1:10" x14ac:dyDescent="0.25">
      <c r="A789" s="20" t="s">
        <v>101</v>
      </c>
      <c r="B789" s="18" t="s">
        <v>100</v>
      </c>
      <c r="C789" s="21">
        <v>40000</v>
      </c>
      <c r="D789" s="22"/>
      <c r="E789" s="23">
        <f t="shared" si="94"/>
        <v>0</v>
      </c>
      <c r="F789" s="21"/>
      <c r="G789" s="21"/>
      <c r="H789" s="21">
        <f>C789+F789-G789</f>
        <v>40000</v>
      </c>
      <c r="J789" s="7"/>
    </row>
    <row r="790" spans="1:10" x14ac:dyDescent="0.25">
      <c r="A790" s="19" t="s">
        <v>42</v>
      </c>
      <c r="B790" s="18" t="s">
        <v>43</v>
      </c>
      <c r="C790" s="10">
        <v>3000</v>
      </c>
      <c r="D790" s="11"/>
      <c r="E790" s="12">
        <f t="shared" si="94"/>
        <v>0</v>
      </c>
      <c r="F790" s="10">
        <f>F791</f>
        <v>0</v>
      </c>
      <c r="G790" s="10">
        <f>G791</f>
        <v>0</v>
      </c>
      <c r="H790" s="10">
        <f>H791</f>
        <v>3000</v>
      </c>
      <c r="J790" s="7"/>
    </row>
    <row r="791" spans="1:10" x14ac:dyDescent="0.25">
      <c r="A791" s="20" t="s">
        <v>104</v>
      </c>
      <c r="B791" s="18" t="s">
        <v>105</v>
      </c>
      <c r="C791" s="21">
        <v>3000</v>
      </c>
      <c r="D791" s="22"/>
      <c r="E791" s="23">
        <f t="shared" si="94"/>
        <v>0</v>
      </c>
      <c r="F791" s="21"/>
      <c r="G791" s="21"/>
      <c r="H791" s="21">
        <f>C791+F791-G791</f>
        <v>3000</v>
      </c>
      <c r="J791" s="7"/>
    </row>
    <row r="792" spans="1:10" x14ac:dyDescent="0.25">
      <c r="A792" s="19" t="s">
        <v>123</v>
      </c>
      <c r="B792" s="18" t="s">
        <v>124</v>
      </c>
      <c r="C792" s="10">
        <v>22500</v>
      </c>
      <c r="D792" s="11"/>
      <c r="E792" s="12">
        <f t="shared" si="94"/>
        <v>0</v>
      </c>
      <c r="F792" s="10">
        <f>F793</f>
        <v>0</v>
      </c>
      <c r="G792" s="10">
        <f>G793</f>
        <v>0</v>
      </c>
      <c r="H792" s="10">
        <f>H793</f>
        <v>22500</v>
      </c>
      <c r="J792" s="7"/>
    </row>
    <row r="793" spans="1:10" x14ac:dyDescent="0.25">
      <c r="A793" s="20" t="s">
        <v>129</v>
      </c>
      <c r="B793" s="18" t="s">
        <v>130</v>
      </c>
      <c r="C793" s="21">
        <v>22500</v>
      </c>
      <c r="D793" s="22"/>
      <c r="E793" s="23">
        <f t="shared" si="94"/>
        <v>0</v>
      </c>
      <c r="F793" s="21"/>
      <c r="G793" s="21"/>
      <c r="H793" s="21">
        <f>C793+F793-G793</f>
        <v>22500</v>
      </c>
      <c r="J793" s="7"/>
    </row>
    <row r="794" spans="1:10" x14ac:dyDescent="0.25">
      <c r="A794" s="17" t="s">
        <v>196</v>
      </c>
      <c r="B794" s="18" t="s">
        <v>197</v>
      </c>
      <c r="C794" s="10">
        <v>974000</v>
      </c>
      <c r="D794" s="11">
        <v>53723.72</v>
      </c>
      <c r="E794" s="12">
        <f t="shared" si="94"/>
        <v>5.5157823408624233E-2</v>
      </c>
      <c r="F794" s="10">
        <f>F795+F797+F799+F801+F803+F811+F813+F809</f>
        <v>392500</v>
      </c>
      <c r="G794" s="10">
        <f t="shared" ref="G794:H794" si="101">G795+G797+G799+G801+G803+G811+G813+G809</f>
        <v>0</v>
      </c>
      <c r="H794" s="10">
        <f t="shared" si="101"/>
        <v>1366500</v>
      </c>
      <c r="J794" s="7"/>
    </row>
    <row r="795" spans="1:10" x14ac:dyDescent="0.25">
      <c r="A795" s="19" t="s">
        <v>62</v>
      </c>
      <c r="B795" s="18" t="s">
        <v>63</v>
      </c>
      <c r="C795" s="10">
        <v>180000</v>
      </c>
      <c r="D795" s="11"/>
      <c r="E795" s="12">
        <f t="shared" si="94"/>
        <v>0</v>
      </c>
      <c r="F795" s="10">
        <f>F796</f>
        <v>0</v>
      </c>
      <c r="G795" s="10">
        <f>G796</f>
        <v>0</v>
      </c>
      <c r="H795" s="10">
        <f>H796</f>
        <v>180000</v>
      </c>
      <c r="J795" s="7"/>
    </row>
    <row r="796" spans="1:10" x14ac:dyDescent="0.25">
      <c r="A796" s="20" t="s">
        <v>64</v>
      </c>
      <c r="B796" s="18" t="s">
        <v>65</v>
      </c>
      <c r="C796" s="21">
        <v>180000</v>
      </c>
      <c r="D796" s="22"/>
      <c r="E796" s="23">
        <f t="shared" si="94"/>
        <v>0</v>
      </c>
      <c r="F796" s="21"/>
      <c r="G796" s="21"/>
      <c r="H796" s="21">
        <f>C796+F796-G796</f>
        <v>180000</v>
      </c>
      <c r="J796" s="7"/>
    </row>
    <row r="797" spans="1:10" x14ac:dyDescent="0.25">
      <c r="A797" s="19" t="s">
        <v>73</v>
      </c>
      <c r="B797" s="18" t="s">
        <v>74</v>
      </c>
      <c r="C797" s="10">
        <v>30000</v>
      </c>
      <c r="D797" s="11"/>
      <c r="E797" s="12">
        <f t="shared" si="94"/>
        <v>0</v>
      </c>
      <c r="F797" s="10">
        <f>F798</f>
        <v>0</v>
      </c>
      <c r="G797" s="10">
        <f>G798</f>
        <v>0</v>
      </c>
      <c r="H797" s="10">
        <f>H798</f>
        <v>30000</v>
      </c>
      <c r="J797" s="7"/>
    </row>
    <row r="798" spans="1:10" x14ac:dyDescent="0.25">
      <c r="A798" s="20" t="s">
        <v>77</v>
      </c>
      <c r="B798" s="18" t="s">
        <v>78</v>
      </c>
      <c r="C798" s="21">
        <v>30000</v>
      </c>
      <c r="D798" s="22"/>
      <c r="E798" s="23">
        <f t="shared" si="94"/>
        <v>0</v>
      </c>
      <c r="F798" s="21"/>
      <c r="G798" s="21"/>
      <c r="H798" s="21">
        <f>C798+F798-G798</f>
        <v>30000</v>
      </c>
      <c r="J798" s="7"/>
    </row>
    <row r="799" spans="1:10" x14ac:dyDescent="0.25">
      <c r="A799" s="19" t="s">
        <v>18</v>
      </c>
      <c r="B799" s="18" t="s">
        <v>19</v>
      </c>
      <c r="C799" s="10">
        <v>40000</v>
      </c>
      <c r="D799" s="11"/>
      <c r="E799" s="12">
        <f t="shared" si="94"/>
        <v>0</v>
      </c>
      <c r="F799" s="10">
        <f>F800</f>
        <v>0</v>
      </c>
      <c r="G799" s="10">
        <f>G800</f>
        <v>0</v>
      </c>
      <c r="H799" s="10">
        <f>H800</f>
        <v>40000</v>
      </c>
      <c r="J799" s="7"/>
    </row>
    <row r="800" spans="1:10" x14ac:dyDescent="0.25">
      <c r="A800" s="20" t="s">
        <v>20</v>
      </c>
      <c r="B800" s="18" t="s">
        <v>21</v>
      </c>
      <c r="C800" s="21">
        <v>40000</v>
      </c>
      <c r="D800" s="22"/>
      <c r="E800" s="23">
        <f t="shared" si="94"/>
        <v>0</v>
      </c>
      <c r="F800" s="21"/>
      <c r="G800" s="21"/>
      <c r="H800" s="21">
        <f>C800+F800-G800</f>
        <v>40000</v>
      </c>
      <c r="J800" s="7"/>
    </row>
    <row r="801" spans="1:10" x14ac:dyDescent="0.25">
      <c r="A801" s="19" t="s">
        <v>30</v>
      </c>
      <c r="B801" s="18" t="s">
        <v>31</v>
      </c>
      <c r="C801" s="10">
        <v>60000</v>
      </c>
      <c r="D801" s="11"/>
      <c r="E801" s="12">
        <f t="shared" si="94"/>
        <v>0</v>
      </c>
      <c r="F801" s="10">
        <f>F802</f>
        <v>0</v>
      </c>
      <c r="G801" s="10">
        <f>G802</f>
        <v>0</v>
      </c>
      <c r="H801" s="10">
        <f>H802</f>
        <v>60000</v>
      </c>
      <c r="J801" s="7"/>
    </row>
    <row r="802" spans="1:10" x14ac:dyDescent="0.25">
      <c r="A802" s="20" t="s">
        <v>32</v>
      </c>
      <c r="B802" s="18" t="s">
        <v>33</v>
      </c>
      <c r="C802" s="21">
        <v>60000</v>
      </c>
      <c r="D802" s="22"/>
      <c r="E802" s="23">
        <f t="shared" si="94"/>
        <v>0</v>
      </c>
      <c r="F802" s="21"/>
      <c r="G802" s="21"/>
      <c r="H802" s="21">
        <f>C802+F802-G802</f>
        <v>60000</v>
      </c>
      <c r="J802" s="7"/>
    </row>
    <row r="803" spans="1:10" x14ac:dyDescent="0.25">
      <c r="A803" s="19" t="s">
        <v>24</v>
      </c>
      <c r="B803" s="18" t="s">
        <v>25</v>
      </c>
      <c r="C803" s="10">
        <v>425000</v>
      </c>
      <c r="D803" s="11">
        <v>53723.72</v>
      </c>
      <c r="E803" s="12">
        <f t="shared" si="94"/>
        <v>0.12640875294117648</v>
      </c>
      <c r="F803" s="10">
        <f>F804+F805+F806+F808+F807</f>
        <v>392500</v>
      </c>
      <c r="G803" s="10">
        <f t="shared" ref="G803:H803" si="102">G804+G805+G806+G808+G807</f>
        <v>0</v>
      </c>
      <c r="H803" s="10">
        <f t="shared" si="102"/>
        <v>817500</v>
      </c>
      <c r="J803" s="7"/>
    </row>
    <row r="804" spans="1:10" x14ac:dyDescent="0.25">
      <c r="A804" s="20" t="s">
        <v>93</v>
      </c>
      <c r="B804" s="18" t="s">
        <v>94</v>
      </c>
      <c r="C804" s="21">
        <v>8000</v>
      </c>
      <c r="D804" s="22"/>
      <c r="E804" s="23">
        <f t="shared" si="94"/>
        <v>0</v>
      </c>
      <c r="F804" s="21"/>
      <c r="G804" s="21"/>
      <c r="H804" s="21">
        <f t="shared" ref="H804:H808" si="103">C804+F804-G804</f>
        <v>8000</v>
      </c>
      <c r="J804" s="7"/>
    </row>
    <row r="805" spans="1:10" x14ac:dyDescent="0.25">
      <c r="A805" s="20" t="s">
        <v>97</v>
      </c>
      <c r="B805" s="18" t="s">
        <v>98</v>
      </c>
      <c r="C805" s="21">
        <v>17000</v>
      </c>
      <c r="D805" s="22"/>
      <c r="E805" s="23">
        <f t="shared" si="94"/>
        <v>0</v>
      </c>
      <c r="F805" s="21"/>
      <c r="G805" s="21"/>
      <c r="H805" s="21">
        <f t="shared" si="103"/>
        <v>17000</v>
      </c>
      <c r="J805" s="7"/>
    </row>
    <row r="806" spans="1:10" x14ac:dyDescent="0.25">
      <c r="A806" s="20" t="s">
        <v>26</v>
      </c>
      <c r="B806" s="18" t="s">
        <v>27</v>
      </c>
      <c r="C806" s="21">
        <v>200000</v>
      </c>
      <c r="D806" s="22">
        <v>53723.72</v>
      </c>
      <c r="E806" s="23">
        <f t="shared" si="94"/>
        <v>0.26861859999999999</v>
      </c>
      <c r="F806" s="21"/>
      <c r="G806" s="21"/>
      <c r="H806" s="21">
        <f t="shared" si="103"/>
        <v>200000</v>
      </c>
      <c r="J806" s="7"/>
    </row>
    <row r="807" spans="1:10" x14ac:dyDescent="0.25">
      <c r="A807" s="20" t="s">
        <v>155</v>
      </c>
      <c r="B807" s="18" t="s">
        <v>156</v>
      </c>
      <c r="C807" s="21">
        <v>160000</v>
      </c>
      <c r="D807" s="22"/>
      <c r="E807" s="23">
        <f t="shared" si="94"/>
        <v>0</v>
      </c>
      <c r="F807" s="21">
        <v>392500</v>
      </c>
      <c r="G807" s="21"/>
      <c r="H807" s="21">
        <f t="shared" si="103"/>
        <v>552500</v>
      </c>
      <c r="J807" s="7"/>
    </row>
    <row r="808" spans="1:10" x14ac:dyDescent="0.25">
      <c r="A808" s="20" t="s">
        <v>38</v>
      </c>
      <c r="B808" s="18" t="s">
        <v>39</v>
      </c>
      <c r="C808" s="21">
        <v>40000</v>
      </c>
      <c r="D808" s="22"/>
      <c r="E808" s="23">
        <f t="shared" si="94"/>
        <v>0</v>
      </c>
      <c r="F808" s="21"/>
      <c r="G808" s="21"/>
      <c r="H808" s="21">
        <f t="shared" si="103"/>
        <v>40000</v>
      </c>
      <c r="J808" s="7"/>
    </row>
    <row r="809" spans="1:10" x14ac:dyDescent="0.25">
      <c r="A809" s="19" t="s">
        <v>99</v>
      </c>
      <c r="B809" s="18" t="s">
        <v>100</v>
      </c>
      <c r="C809" s="10">
        <v>120000</v>
      </c>
      <c r="D809" s="11"/>
      <c r="E809" s="12">
        <f t="shared" si="94"/>
        <v>0</v>
      </c>
      <c r="F809" s="10">
        <f t="shared" ref="F809:H809" si="104">F810</f>
        <v>0</v>
      </c>
      <c r="G809" s="10">
        <f t="shared" si="104"/>
        <v>0</v>
      </c>
      <c r="H809" s="10">
        <f t="shared" si="104"/>
        <v>120000</v>
      </c>
      <c r="J809" s="7"/>
    </row>
    <row r="810" spans="1:10" x14ac:dyDescent="0.25">
      <c r="A810" s="20" t="s">
        <v>101</v>
      </c>
      <c r="B810" s="18" t="s">
        <v>100</v>
      </c>
      <c r="C810" s="21">
        <v>120000</v>
      </c>
      <c r="D810" s="22"/>
      <c r="E810" s="23">
        <f t="shared" si="94"/>
        <v>0</v>
      </c>
      <c r="F810" s="21"/>
      <c r="G810" s="21"/>
      <c r="H810" s="21">
        <f>C810+F810-G810</f>
        <v>120000</v>
      </c>
      <c r="J810" s="7"/>
    </row>
    <row r="811" spans="1:10" x14ac:dyDescent="0.25">
      <c r="A811" s="19" t="s">
        <v>42</v>
      </c>
      <c r="B811" s="18" t="s">
        <v>43</v>
      </c>
      <c r="C811" s="10">
        <v>17000</v>
      </c>
      <c r="D811" s="11"/>
      <c r="E811" s="12">
        <f t="shared" si="94"/>
        <v>0</v>
      </c>
      <c r="F811" s="10">
        <f>F812</f>
        <v>0</v>
      </c>
      <c r="G811" s="10">
        <f>G812</f>
        <v>0</v>
      </c>
      <c r="H811" s="10">
        <f>H812</f>
        <v>17000</v>
      </c>
      <c r="J811" s="7"/>
    </row>
    <row r="812" spans="1:10" x14ac:dyDescent="0.25">
      <c r="A812" s="20" t="s">
        <v>104</v>
      </c>
      <c r="B812" s="18" t="s">
        <v>105</v>
      </c>
      <c r="C812" s="21">
        <v>17000</v>
      </c>
      <c r="D812" s="22"/>
      <c r="E812" s="23">
        <f t="shared" si="94"/>
        <v>0</v>
      </c>
      <c r="F812" s="21"/>
      <c r="G812" s="21"/>
      <c r="H812" s="21">
        <f>C812+F812-G812</f>
        <v>17000</v>
      </c>
      <c r="J812" s="7"/>
    </row>
    <row r="813" spans="1:10" x14ac:dyDescent="0.25">
      <c r="A813" s="19" t="s">
        <v>123</v>
      </c>
      <c r="B813" s="18" t="s">
        <v>124</v>
      </c>
      <c r="C813" s="10">
        <v>102000</v>
      </c>
      <c r="D813" s="11"/>
      <c r="E813" s="12">
        <f t="shared" si="94"/>
        <v>0</v>
      </c>
      <c r="F813" s="10">
        <f>F814</f>
        <v>0</v>
      </c>
      <c r="G813" s="10">
        <f>G814</f>
        <v>0</v>
      </c>
      <c r="H813" s="10">
        <f>H814</f>
        <v>102000</v>
      </c>
      <c r="J813" s="7"/>
    </row>
    <row r="814" spans="1:10" x14ac:dyDescent="0.25">
      <c r="A814" s="20" t="s">
        <v>129</v>
      </c>
      <c r="B814" s="18" t="s">
        <v>130</v>
      </c>
      <c r="C814" s="21">
        <v>102000</v>
      </c>
      <c r="D814" s="22"/>
      <c r="E814" s="23">
        <f t="shared" si="94"/>
        <v>0</v>
      </c>
      <c r="F814" s="21"/>
      <c r="G814" s="21"/>
      <c r="H814" s="21">
        <f>C814+F814-G814</f>
        <v>102000</v>
      </c>
      <c r="J814" s="7"/>
    </row>
    <row r="815" spans="1:10" x14ac:dyDescent="0.25">
      <c r="A815" s="15" t="s">
        <v>271</v>
      </c>
      <c r="B815" s="16" t="s">
        <v>272</v>
      </c>
      <c r="C815" s="10">
        <v>342000</v>
      </c>
      <c r="D815" s="11">
        <v>30817.29</v>
      </c>
      <c r="E815" s="12">
        <f t="shared" si="94"/>
        <v>9.0109035087719294E-2</v>
      </c>
      <c r="F815" s="10">
        <f>F816</f>
        <v>0</v>
      </c>
      <c r="G815" s="10">
        <f>G816</f>
        <v>0</v>
      </c>
      <c r="H815" s="10">
        <f>H816</f>
        <v>342000</v>
      </c>
      <c r="J815" s="7"/>
    </row>
    <row r="816" spans="1:10" x14ac:dyDescent="0.25">
      <c r="A816" s="17" t="s">
        <v>127</v>
      </c>
      <c r="B816" s="18" t="s">
        <v>128</v>
      </c>
      <c r="C816" s="10">
        <v>342000</v>
      </c>
      <c r="D816" s="11">
        <v>30817.29</v>
      </c>
      <c r="E816" s="12">
        <f t="shared" si="94"/>
        <v>9.0109035087719294E-2</v>
      </c>
      <c r="F816" s="10">
        <f>F817+F819+F821+F826+F828</f>
        <v>0</v>
      </c>
      <c r="G816" s="10">
        <f>G817+G819+G821+G826+G828</f>
        <v>0</v>
      </c>
      <c r="H816" s="10">
        <f>H817+H819+H821+H826+H828</f>
        <v>342000</v>
      </c>
      <c r="J816" s="7"/>
    </row>
    <row r="817" spans="1:10" x14ac:dyDescent="0.25">
      <c r="A817" s="19" t="s">
        <v>18</v>
      </c>
      <c r="B817" s="18" t="s">
        <v>19</v>
      </c>
      <c r="C817" s="10">
        <v>1000</v>
      </c>
      <c r="D817" s="11"/>
      <c r="E817" s="12">
        <f t="shared" si="94"/>
        <v>0</v>
      </c>
      <c r="F817" s="10">
        <f>F818</f>
        <v>0</v>
      </c>
      <c r="G817" s="10">
        <f>G818</f>
        <v>0</v>
      </c>
      <c r="H817" s="10">
        <f>H818</f>
        <v>1000</v>
      </c>
      <c r="J817" s="7"/>
    </row>
    <row r="818" spans="1:10" x14ac:dyDescent="0.25">
      <c r="A818" s="20" t="s">
        <v>20</v>
      </c>
      <c r="B818" s="18" t="s">
        <v>21</v>
      </c>
      <c r="C818" s="21">
        <v>1000</v>
      </c>
      <c r="D818" s="22"/>
      <c r="E818" s="23">
        <f t="shared" si="94"/>
        <v>0</v>
      </c>
      <c r="F818" s="21"/>
      <c r="G818" s="21"/>
      <c r="H818" s="21">
        <f>C818+F818-G818</f>
        <v>1000</v>
      </c>
      <c r="J818" s="7"/>
    </row>
    <row r="819" spans="1:10" x14ac:dyDescent="0.25">
      <c r="A819" s="19" t="s">
        <v>30</v>
      </c>
      <c r="B819" s="18" t="s">
        <v>31</v>
      </c>
      <c r="C819" s="10">
        <v>25000</v>
      </c>
      <c r="D819" s="11"/>
      <c r="E819" s="12">
        <f t="shared" si="94"/>
        <v>0</v>
      </c>
      <c r="F819" s="10">
        <f t="shared" ref="F819:H819" si="105">F820</f>
        <v>0</v>
      </c>
      <c r="G819" s="10">
        <f t="shared" si="105"/>
        <v>0</v>
      </c>
      <c r="H819" s="10">
        <f t="shared" si="105"/>
        <v>25000</v>
      </c>
      <c r="J819" s="7"/>
    </row>
    <row r="820" spans="1:10" x14ac:dyDescent="0.25">
      <c r="A820" s="20" t="s">
        <v>32</v>
      </c>
      <c r="B820" s="18" t="s">
        <v>33</v>
      </c>
      <c r="C820" s="21">
        <v>25000</v>
      </c>
      <c r="D820" s="22"/>
      <c r="E820" s="23">
        <f t="shared" si="94"/>
        <v>0</v>
      </c>
      <c r="F820" s="21"/>
      <c r="G820" s="21"/>
      <c r="H820" s="21">
        <f>C820+F820-G820</f>
        <v>25000</v>
      </c>
      <c r="J820" s="7"/>
    </row>
    <row r="821" spans="1:10" x14ac:dyDescent="0.25">
      <c r="A821" s="19" t="s">
        <v>24</v>
      </c>
      <c r="B821" s="18" t="s">
        <v>25</v>
      </c>
      <c r="C821" s="10">
        <v>298000</v>
      </c>
      <c r="D821" s="11">
        <v>29121.52</v>
      </c>
      <c r="E821" s="12">
        <f t="shared" si="94"/>
        <v>9.7723221476510067E-2</v>
      </c>
      <c r="F821" s="10">
        <f>F822+F823+F824+F825</f>
        <v>0</v>
      </c>
      <c r="G821" s="10">
        <f>G822+G823+G824+G825</f>
        <v>0</v>
      </c>
      <c r="H821" s="10">
        <f>H822+H823+H824+H825</f>
        <v>298000</v>
      </c>
      <c r="J821" s="7"/>
    </row>
    <row r="822" spans="1:10" x14ac:dyDescent="0.25">
      <c r="A822" s="20" t="s">
        <v>89</v>
      </c>
      <c r="B822" s="18" t="s">
        <v>90</v>
      </c>
      <c r="C822" s="21">
        <v>1000</v>
      </c>
      <c r="D822" s="22"/>
      <c r="E822" s="23">
        <f t="shared" si="94"/>
        <v>0</v>
      </c>
      <c r="F822" s="21"/>
      <c r="G822" s="21"/>
      <c r="H822" s="21">
        <f t="shared" ref="H822:H825" si="106">C822+F822-G822</f>
        <v>1000</v>
      </c>
      <c r="J822" s="7"/>
    </row>
    <row r="823" spans="1:10" x14ac:dyDescent="0.25">
      <c r="A823" s="20" t="s">
        <v>97</v>
      </c>
      <c r="B823" s="18" t="s">
        <v>98</v>
      </c>
      <c r="C823" s="21">
        <v>30000</v>
      </c>
      <c r="D823" s="22"/>
      <c r="E823" s="23">
        <f t="shared" ref="E823:E890" si="107">D823/C823</f>
        <v>0</v>
      </c>
      <c r="F823" s="21"/>
      <c r="G823" s="21"/>
      <c r="H823" s="21">
        <f t="shared" si="106"/>
        <v>30000</v>
      </c>
      <c r="J823" s="7"/>
    </row>
    <row r="824" spans="1:10" x14ac:dyDescent="0.25">
      <c r="A824" s="20" t="s">
        <v>26</v>
      </c>
      <c r="B824" s="18" t="s">
        <v>27</v>
      </c>
      <c r="C824" s="21">
        <v>265000</v>
      </c>
      <c r="D824" s="22">
        <v>29121.52</v>
      </c>
      <c r="E824" s="23">
        <f t="shared" si="107"/>
        <v>0.1098925283018868</v>
      </c>
      <c r="F824" s="21"/>
      <c r="G824" s="21"/>
      <c r="H824" s="21">
        <f t="shared" si="106"/>
        <v>265000</v>
      </c>
      <c r="J824" s="7"/>
    </row>
    <row r="825" spans="1:10" x14ac:dyDescent="0.25">
      <c r="A825" s="20" t="s">
        <v>38</v>
      </c>
      <c r="B825" s="18" t="s">
        <v>39</v>
      </c>
      <c r="C825" s="21">
        <v>2000</v>
      </c>
      <c r="D825" s="22"/>
      <c r="E825" s="23">
        <f t="shared" si="107"/>
        <v>0</v>
      </c>
      <c r="F825" s="21"/>
      <c r="G825" s="21"/>
      <c r="H825" s="21">
        <f t="shared" si="106"/>
        <v>2000</v>
      </c>
      <c r="J825" s="7"/>
    </row>
    <row r="826" spans="1:10" x14ac:dyDescent="0.25">
      <c r="A826" s="19" t="s">
        <v>99</v>
      </c>
      <c r="B826" s="18" t="s">
        <v>100</v>
      </c>
      <c r="C826" s="10">
        <v>10000</v>
      </c>
      <c r="D826" s="11">
        <v>1695.77</v>
      </c>
      <c r="E826" s="12">
        <f t="shared" si="107"/>
        <v>0.16957700000000001</v>
      </c>
      <c r="F826" s="10">
        <f t="shared" ref="F826:H826" si="108">F827</f>
        <v>0</v>
      </c>
      <c r="G826" s="10">
        <f t="shared" si="108"/>
        <v>0</v>
      </c>
      <c r="H826" s="10">
        <f t="shared" si="108"/>
        <v>10000</v>
      </c>
      <c r="J826" s="7"/>
    </row>
    <row r="827" spans="1:10" x14ac:dyDescent="0.25">
      <c r="A827" s="20" t="s">
        <v>101</v>
      </c>
      <c r="B827" s="18" t="s">
        <v>100</v>
      </c>
      <c r="C827" s="21">
        <v>10000</v>
      </c>
      <c r="D827" s="22">
        <v>1695.77</v>
      </c>
      <c r="E827" s="23">
        <f t="shared" si="107"/>
        <v>0.16957700000000001</v>
      </c>
      <c r="F827" s="21"/>
      <c r="G827" s="21"/>
      <c r="H827" s="21">
        <f>C827+F827-G827</f>
        <v>10000</v>
      </c>
      <c r="J827" s="7"/>
    </row>
    <row r="828" spans="1:10" x14ac:dyDescent="0.25">
      <c r="A828" s="19" t="s">
        <v>42</v>
      </c>
      <c r="B828" s="18" t="s">
        <v>43</v>
      </c>
      <c r="C828" s="10">
        <v>8000</v>
      </c>
      <c r="D828" s="11"/>
      <c r="E828" s="12">
        <f t="shared" si="107"/>
        <v>0</v>
      </c>
      <c r="F828" s="10">
        <f>F829+F830</f>
        <v>0</v>
      </c>
      <c r="G828" s="10">
        <f>G829+G830</f>
        <v>0</v>
      </c>
      <c r="H828" s="10">
        <f>H829+H830</f>
        <v>8000</v>
      </c>
      <c r="J828" s="7"/>
    </row>
    <row r="829" spans="1:10" x14ac:dyDescent="0.25">
      <c r="A829" s="20" t="s">
        <v>104</v>
      </c>
      <c r="B829" s="18" t="s">
        <v>105</v>
      </c>
      <c r="C829" s="21">
        <v>3000</v>
      </c>
      <c r="D829" s="22"/>
      <c r="E829" s="23">
        <f t="shared" si="107"/>
        <v>0</v>
      </c>
      <c r="F829" s="21"/>
      <c r="G829" s="21"/>
      <c r="H829" s="21">
        <f t="shared" ref="H829:H830" si="109">C829+F829-G829</f>
        <v>3000</v>
      </c>
      <c r="J829" s="7"/>
    </row>
    <row r="830" spans="1:10" x14ac:dyDescent="0.25">
      <c r="A830" s="20" t="s">
        <v>110</v>
      </c>
      <c r="B830" s="18" t="s">
        <v>43</v>
      </c>
      <c r="C830" s="21">
        <v>5000</v>
      </c>
      <c r="D830" s="22"/>
      <c r="E830" s="23">
        <f t="shared" si="107"/>
        <v>0</v>
      </c>
      <c r="F830" s="21"/>
      <c r="G830" s="21"/>
      <c r="H830" s="21">
        <f t="shared" si="109"/>
        <v>5000</v>
      </c>
      <c r="J830" s="7"/>
    </row>
    <row r="831" spans="1:10" hidden="1" x14ac:dyDescent="0.25">
      <c r="A831" s="13" t="s">
        <v>273</v>
      </c>
      <c r="B831" s="14" t="s">
        <v>274</v>
      </c>
      <c r="C831" s="10">
        <v>543675428</v>
      </c>
      <c r="D831" s="11">
        <v>175783192.37</v>
      </c>
      <c r="E831" s="12">
        <f t="shared" si="107"/>
        <v>0.32332377612990082</v>
      </c>
      <c r="F831" s="10">
        <f>F832+F884</f>
        <v>0</v>
      </c>
      <c r="G831" s="10">
        <f>G832+G884</f>
        <v>0</v>
      </c>
      <c r="H831" s="10">
        <f>H832+H884</f>
        <v>543675428</v>
      </c>
      <c r="J831" s="7"/>
    </row>
    <row r="832" spans="1:10" hidden="1" x14ac:dyDescent="0.25">
      <c r="A832" s="15" t="s">
        <v>275</v>
      </c>
      <c r="B832" s="16" t="s">
        <v>276</v>
      </c>
      <c r="C832" s="10">
        <v>519855428</v>
      </c>
      <c r="D832" s="11">
        <v>165301045.94</v>
      </c>
      <c r="E832" s="12">
        <f t="shared" si="107"/>
        <v>0.31797503120425241</v>
      </c>
      <c r="F832" s="10">
        <f>F833+F879</f>
        <v>0</v>
      </c>
      <c r="G832" s="10">
        <f>G833+G879</f>
        <v>0</v>
      </c>
      <c r="H832" s="10">
        <f>H833+H879</f>
        <v>519855428</v>
      </c>
      <c r="J832" s="7"/>
    </row>
    <row r="833" spans="1:10" hidden="1" x14ac:dyDescent="0.25">
      <c r="A833" s="17" t="s">
        <v>16</v>
      </c>
      <c r="B833" s="18" t="s">
        <v>17</v>
      </c>
      <c r="C833" s="10">
        <v>515922000</v>
      </c>
      <c r="D833" s="11">
        <v>165281045.94</v>
      </c>
      <c r="E833" s="12">
        <f t="shared" si="107"/>
        <v>0.32036053112679824</v>
      </c>
      <c r="F833" s="10">
        <f>F834+F837+F839+F842+F846+F853+F862+F864+F873+F877+F871+F875</f>
        <v>0</v>
      </c>
      <c r="G833" s="10">
        <f t="shared" ref="G833:H833" si="110">G834+G837+G839+G842+G846+G853+G862+G864+G873+G877+G871+G875</f>
        <v>0</v>
      </c>
      <c r="H833" s="10">
        <f t="shared" si="110"/>
        <v>515922000</v>
      </c>
      <c r="J833" s="7"/>
    </row>
    <row r="834" spans="1:10" hidden="1" x14ac:dyDescent="0.25">
      <c r="A834" s="19" t="s">
        <v>62</v>
      </c>
      <c r="B834" s="18" t="s">
        <v>63</v>
      </c>
      <c r="C834" s="10">
        <v>321500000</v>
      </c>
      <c r="D834" s="11">
        <v>107843324.40000001</v>
      </c>
      <c r="E834" s="12">
        <f t="shared" si="107"/>
        <v>0.33543802301710735</v>
      </c>
      <c r="F834" s="10">
        <f>F835+F836</f>
        <v>0</v>
      </c>
      <c r="G834" s="10">
        <f>G835+G836</f>
        <v>0</v>
      </c>
      <c r="H834" s="10">
        <f>H835+H836</f>
        <v>321500000</v>
      </c>
      <c r="J834" s="7"/>
    </row>
    <row r="835" spans="1:10" hidden="1" x14ac:dyDescent="0.25">
      <c r="A835" s="20" t="s">
        <v>64</v>
      </c>
      <c r="B835" s="18" t="s">
        <v>65</v>
      </c>
      <c r="C835" s="21">
        <v>311500000</v>
      </c>
      <c r="D835" s="22">
        <v>103094262.52</v>
      </c>
      <c r="E835" s="23">
        <f t="shared" si="107"/>
        <v>0.33096071434991975</v>
      </c>
      <c r="F835" s="21"/>
      <c r="G835" s="21"/>
      <c r="H835" s="21">
        <f t="shared" ref="H835:H836" si="111">C835+F835-G835</f>
        <v>311500000</v>
      </c>
      <c r="J835" s="7"/>
    </row>
    <row r="836" spans="1:10" hidden="1" x14ac:dyDescent="0.25">
      <c r="A836" s="20" t="s">
        <v>66</v>
      </c>
      <c r="B836" s="18" t="s">
        <v>67</v>
      </c>
      <c r="C836" s="21">
        <v>10000000</v>
      </c>
      <c r="D836" s="22">
        <v>4749061.88</v>
      </c>
      <c r="E836" s="23">
        <f t="shared" si="107"/>
        <v>0.47490618800000001</v>
      </c>
      <c r="F836" s="21"/>
      <c r="G836" s="21"/>
      <c r="H836" s="21">
        <f t="shared" si="111"/>
        <v>10000000</v>
      </c>
      <c r="J836" s="7"/>
    </row>
    <row r="837" spans="1:10" hidden="1" x14ac:dyDescent="0.25">
      <c r="A837" s="19" t="s">
        <v>70</v>
      </c>
      <c r="B837" s="18" t="s">
        <v>71</v>
      </c>
      <c r="C837" s="10">
        <v>12500000</v>
      </c>
      <c r="D837" s="11">
        <v>1264081.17</v>
      </c>
      <c r="E837" s="12">
        <f t="shared" si="107"/>
        <v>0.10112649359999999</v>
      </c>
      <c r="F837" s="10">
        <f>F838</f>
        <v>0</v>
      </c>
      <c r="G837" s="10">
        <f>G838</f>
        <v>0</v>
      </c>
      <c r="H837" s="10">
        <f>H838</f>
        <v>12500000</v>
      </c>
      <c r="J837" s="7"/>
    </row>
    <row r="838" spans="1:10" hidden="1" x14ac:dyDescent="0.25">
      <c r="A838" s="20" t="s">
        <v>72</v>
      </c>
      <c r="B838" s="18" t="s">
        <v>71</v>
      </c>
      <c r="C838" s="21">
        <v>12500000</v>
      </c>
      <c r="D838" s="22">
        <v>1264081.17</v>
      </c>
      <c r="E838" s="23">
        <f t="shared" si="107"/>
        <v>0.10112649359999999</v>
      </c>
      <c r="F838" s="21"/>
      <c r="G838" s="21"/>
      <c r="H838" s="21">
        <f>C838+F838-G838</f>
        <v>12500000</v>
      </c>
      <c r="J838" s="7"/>
    </row>
    <row r="839" spans="1:10" hidden="1" x14ac:dyDescent="0.25">
      <c r="A839" s="19" t="s">
        <v>73</v>
      </c>
      <c r="B839" s="18" t="s">
        <v>74</v>
      </c>
      <c r="C839" s="10">
        <v>86900000</v>
      </c>
      <c r="D839" s="11">
        <v>29238759.329999998</v>
      </c>
      <c r="E839" s="12">
        <f t="shared" si="107"/>
        <v>0.33646443417721517</v>
      </c>
      <c r="F839" s="10">
        <f>F840+F841</f>
        <v>0</v>
      </c>
      <c r="G839" s="10">
        <f>G840+G841</f>
        <v>0</v>
      </c>
      <c r="H839" s="10">
        <f>H840+H841</f>
        <v>86900000</v>
      </c>
      <c r="J839" s="7"/>
    </row>
    <row r="840" spans="1:10" hidden="1" x14ac:dyDescent="0.25">
      <c r="A840" s="20" t="s">
        <v>75</v>
      </c>
      <c r="B840" s="18" t="s">
        <v>76</v>
      </c>
      <c r="C840" s="21">
        <v>34200000</v>
      </c>
      <c r="D840" s="22">
        <v>11830548.960000001</v>
      </c>
      <c r="E840" s="23">
        <f t="shared" si="107"/>
        <v>0.34592248421052635</v>
      </c>
      <c r="F840" s="21"/>
      <c r="G840" s="21"/>
      <c r="H840" s="21">
        <f t="shared" ref="H840:H841" si="112">C840+F840-G840</f>
        <v>34200000</v>
      </c>
      <c r="J840" s="7"/>
    </row>
    <row r="841" spans="1:10" hidden="1" x14ac:dyDescent="0.25">
      <c r="A841" s="20" t="s">
        <v>77</v>
      </c>
      <c r="B841" s="18" t="s">
        <v>78</v>
      </c>
      <c r="C841" s="21">
        <v>52700000</v>
      </c>
      <c r="D841" s="22">
        <v>17408210.370000001</v>
      </c>
      <c r="E841" s="23">
        <f t="shared" si="107"/>
        <v>0.33032657248576852</v>
      </c>
      <c r="F841" s="21"/>
      <c r="G841" s="21"/>
      <c r="H841" s="21">
        <f t="shared" si="112"/>
        <v>52700000</v>
      </c>
      <c r="J841" s="7"/>
    </row>
    <row r="842" spans="1:10" hidden="1" x14ac:dyDescent="0.25">
      <c r="A842" s="19" t="s">
        <v>18</v>
      </c>
      <c r="B842" s="18" t="s">
        <v>19</v>
      </c>
      <c r="C842" s="10">
        <v>15780000</v>
      </c>
      <c r="D842" s="11">
        <v>5213368.51</v>
      </c>
      <c r="E842" s="12">
        <f t="shared" si="107"/>
        <v>0.33037823257287707</v>
      </c>
      <c r="F842" s="10">
        <f>F843+F844+F845</f>
        <v>0</v>
      </c>
      <c r="G842" s="10">
        <f>G843+G844+G845</f>
        <v>0</v>
      </c>
      <c r="H842" s="10">
        <f>H843+H844+H845</f>
        <v>15780000</v>
      </c>
      <c r="J842" s="7"/>
    </row>
    <row r="843" spans="1:10" hidden="1" x14ac:dyDescent="0.25">
      <c r="A843" s="20" t="s">
        <v>20</v>
      </c>
      <c r="B843" s="18" t="s">
        <v>21</v>
      </c>
      <c r="C843" s="21">
        <v>400000</v>
      </c>
      <c r="D843" s="22">
        <v>59445.599999999999</v>
      </c>
      <c r="E843" s="23">
        <f t="shared" si="107"/>
        <v>0.148614</v>
      </c>
      <c r="F843" s="21"/>
      <c r="G843" s="21"/>
      <c r="H843" s="21">
        <f t="shared" ref="H843:H845" si="113">C843+F843-G843</f>
        <v>400000</v>
      </c>
      <c r="J843" s="7"/>
    </row>
    <row r="844" spans="1:10" hidden="1" x14ac:dyDescent="0.25">
      <c r="A844" s="20" t="s">
        <v>79</v>
      </c>
      <c r="B844" s="18" t="s">
        <v>80</v>
      </c>
      <c r="C844" s="21">
        <v>15200000</v>
      </c>
      <c r="D844" s="22">
        <v>5131303.01</v>
      </c>
      <c r="E844" s="23">
        <f t="shared" si="107"/>
        <v>0.33758572434210526</v>
      </c>
      <c r="F844" s="21"/>
      <c r="G844" s="21"/>
      <c r="H844" s="21">
        <f t="shared" si="113"/>
        <v>15200000</v>
      </c>
      <c r="J844" s="7"/>
    </row>
    <row r="845" spans="1:10" hidden="1" x14ac:dyDescent="0.25">
      <c r="A845" s="20" t="s">
        <v>22</v>
      </c>
      <c r="B845" s="18" t="s">
        <v>23</v>
      </c>
      <c r="C845" s="21">
        <v>180000</v>
      </c>
      <c r="D845" s="22">
        <v>22619.9</v>
      </c>
      <c r="E845" s="23">
        <f t="shared" si="107"/>
        <v>0.12566611111111112</v>
      </c>
      <c r="F845" s="21"/>
      <c r="G845" s="21"/>
      <c r="H845" s="21">
        <f t="shared" si="113"/>
        <v>180000</v>
      </c>
      <c r="J845" s="7"/>
    </row>
    <row r="846" spans="1:10" hidden="1" x14ac:dyDescent="0.25">
      <c r="A846" s="19" t="s">
        <v>30</v>
      </c>
      <c r="B846" s="18" t="s">
        <v>31</v>
      </c>
      <c r="C846" s="10">
        <v>51791000</v>
      </c>
      <c r="D846" s="11">
        <v>14419530.140000001</v>
      </c>
      <c r="E846" s="12">
        <f t="shared" si="107"/>
        <v>0.27841768145044504</v>
      </c>
      <c r="F846" s="10">
        <f>SUM(F847:F852)</f>
        <v>0</v>
      </c>
      <c r="G846" s="10">
        <f>SUM(G847:G852)</f>
        <v>0</v>
      </c>
      <c r="H846" s="10">
        <f>SUM(H847:H852)</f>
        <v>51791000</v>
      </c>
      <c r="J846" s="7"/>
    </row>
    <row r="847" spans="1:10" hidden="1" x14ac:dyDescent="0.25">
      <c r="A847" s="20" t="s">
        <v>32</v>
      </c>
      <c r="B847" s="18" t="s">
        <v>33</v>
      </c>
      <c r="C847" s="21">
        <v>2400000</v>
      </c>
      <c r="D847" s="22">
        <v>950843.83</v>
      </c>
      <c r="E847" s="23">
        <f t="shared" si="107"/>
        <v>0.39618492916666664</v>
      </c>
      <c r="F847" s="21"/>
      <c r="G847" s="21"/>
      <c r="H847" s="21">
        <f t="shared" ref="H847:H852" si="114">C847+F847-G847</f>
        <v>2400000</v>
      </c>
      <c r="J847" s="7"/>
    </row>
    <row r="848" spans="1:10" hidden="1" x14ac:dyDescent="0.25">
      <c r="A848" s="20" t="s">
        <v>121</v>
      </c>
      <c r="B848" s="18" t="s">
        <v>122</v>
      </c>
      <c r="C848" s="21">
        <v>29791000</v>
      </c>
      <c r="D848" s="22">
        <v>7141777.1100000003</v>
      </c>
      <c r="E848" s="23">
        <f t="shared" si="107"/>
        <v>0.2397293514819912</v>
      </c>
      <c r="F848" s="21"/>
      <c r="G848" s="21"/>
      <c r="H848" s="21">
        <f t="shared" si="114"/>
        <v>29791000</v>
      </c>
      <c r="J848" s="7"/>
    </row>
    <row r="849" spans="1:10" hidden="1" x14ac:dyDescent="0.25">
      <c r="A849" s="20" t="s">
        <v>83</v>
      </c>
      <c r="B849" s="18" t="s">
        <v>84</v>
      </c>
      <c r="C849" s="21">
        <v>16000000</v>
      </c>
      <c r="D849" s="22">
        <v>5624098.2400000002</v>
      </c>
      <c r="E849" s="23">
        <f t="shared" si="107"/>
        <v>0.35150614000000002</v>
      </c>
      <c r="F849" s="21"/>
      <c r="G849" s="21"/>
      <c r="H849" s="21">
        <f t="shared" si="114"/>
        <v>16000000</v>
      </c>
      <c r="J849" s="7"/>
    </row>
    <row r="850" spans="1:10" hidden="1" x14ac:dyDescent="0.25">
      <c r="A850" s="20" t="s">
        <v>85</v>
      </c>
      <c r="B850" s="18" t="s">
        <v>86</v>
      </c>
      <c r="C850" s="21">
        <v>2700000</v>
      </c>
      <c r="D850" s="22">
        <v>553409.25</v>
      </c>
      <c r="E850" s="23">
        <f t="shared" si="107"/>
        <v>0.20496638888888888</v>
      </c>
      <c r="F850" s="21"/>
      <c r="G850" s="21"/>
      <c r="H850" s="21">
        <f t="shared" si="114"/>
        <v>2700000</v>
      </c>
      <c r="J850" s="7"/>
    </row>
    <row r="851" spans="1:10" hidden="1" x14ac:dyDescent="0.25">
      <c r="A851" s="20" t="s">
        <v>87</v>
      </c>
      <c r="B851" s="18" t="s">
        <v>88</v>
      </c>
      <c r="C851" s="21">
        <v>500000</v>
      </c>
      <c r="D851" s="22">
        <v>116426.73</v>
      </c>
      <c r="E851" s="23">
        <f t="shared" si="107"/>
        <v>0.23285345999999998</v>
      </c>
      <c r="F851" s="21"/>
      <c r="G851" s="21"/>
      <c r="H851" s="21">
        <f t="shared" si="114"/>
        <v>500000</v>
      </c>
      <c r="J851" s="7"/>
    </row>
    <row r="852" spans="1:10" hidden="1" x14ac:dyDescent="0.25">
      <c r="A852" s="20" t="s">
        <v>34</v>
      </c>
      <c r="B852" s="18" t="s">
        <v>35</v>
      </c>
      <c r="C852" s="21">
        <v>400000</v>
      </c>
      <c r="D852" s="22">
        <v>32974.980000000003</v>
      </c>
      <c r="E852" s="23">
        <f t="shared" si="107"/>
        <v>8.2437450000000009E-2</v>
      </c>
      <c r="F852" s="21"/>
      <c r="G852" s="21"/>
      <c r="H852" s="21">
        <f t="shared" si="114"/>
        <v>400000</v>
      </c>
      <c r="J852" s="7"/>
    </row>
    <row r="853" spans="1:10" hidden="1" x14ac:dyDescent="0.25">
      <c r="A853" s="19" t="s">
        <v>24</v>
      </c>
      <c r="B853" s="18" t="s">
        <v>25</v>
      </c>
      <c r="C853" s="10">
        <v>22580000</v>
      </c>
      <c r="D853" s="11">
        <v>6132286.0499999998</v>
      </c>
      <c r="E853" s="12">
        <f t="shared" si="107"/>
        <v>0.27158042736935339</v>
      </c>
      <c r="F853" s="10">
        <f>SUM(F854:F861)</f>
        <v>0</v>
      </c>
      <c r="G853" s="10">
        <f>SUM(G854:G861)</f>
        <v>0</v>
      </c>
      <c r="H853" s="10">
        <f>SUM(H854:H861)</f>
        <v>22580000</v>
      </c>
      <c r="J853" s="7"/>
    </row>
    <row r="854" spans="1:10" hidden="1" x14ac:dyDescent="0.25">
      <c r="A854" s="20" t="s">
        <v>89</v>
      </c>
      <c r="B854" s="18" t="s">
        <v>90</v>
      </c>
      <c r="C854" s="21">
        <v>1000000</v>
      </c>
      <c r="D854" s="22">
        <v>280083.27</v>
      </c>
      <c r="E854" s="23">
        <f t="shared" si="107"/>
        <v>0.28008327</v>
      </c>
      <c r="F854" s="21"/>
      <c r="G854" s="21"/>
      <c r="H854" s="21">
        <f t="shared" ref="H854:H861" si="115">C854+F854-G854</f>
        <v>1000000</v>
      </c>
      <c r="J854" s="7"/>
    </row>
    <row r="855" spans="1:10" hidden="1" x14ac:dyDescent="0.25">
      <c r="A855" s="20" t="s">
        <v>91</v>
      </c>
      <c r="B855" s="18" t="s">
        <v>92</v>
      </c>
      <c r="C855" s="21">
        <v>2700000</v>
      </c>
      <c r="D855" s="22">
        <v>647128.51</v>
      </c>
      <c r="E855" s="23">
        <f t="shared" si="107"/>
        <v>0.23967722592592594</v>
      </c>
      <c r="F855" s="21"/>
      <c r="G855" s="21"/>
      <c r="H855" s="21">
        <f t="shared" si="115"/>
        <v>2700000</v>
      </c>
      <c r="J855" s="7"/>
    </row>
    <row r="856" spans="1:10" hidden="1" x14ac:dyDescent="0.25">
      <c r="A856" s="20" t="s">
        <v>93</v>
      </c>
      <c r="B856" s="18" t="s">
        <v>94</v>
      </c>
      <c r="C856" s="21">
        <v>200000</v>
      </c>
      <c r="D856" s="22">
        <v>115925.94</v>
      </c>
      <c r="E856" s="23">
        <f t="shared" si="107"/>
        <v>0.57962970000000003</v>
      </c>
      <c r="F856" s="21"/>
      <c r="G856" s="21"/>
      <c r="H856" s="21">
        <f t="shared" si="115"/>
        <v>200000</v>
      </c>
      <c r="J856" s="7"/>
    </row>
    <row r="857" spans="1:10" hidden="1" x14ac:dyDescent="0.25">
      <c r="A857" s="20" t="s">
        <v>95</v>
      </c>
      <c r="B857" s="18" t="s">
        <v>96</v>
      </c>
      <c r="C857" s="21">
        <v>12000000</v>
      </c>
      <c r="D857" s="22">
        <v>2777379.62</v>
      </c>
      <c r="E857" s="23">
        <f t="shared" si="107"/>
        <v>0.23144830166666669</v>
      </c>
      <c r="F857" s="21"/>
      <c r="G857" s="21"/>
      <c r="H857" s="21">
        <f t="shared" si="115"/>
        <v>12000000</v>
      </c>
      <c r="J857" s="7"/>
    </row>
    <row r="858" spans="1:10" hidden="1" x14ac:dyDescent="0.25">
      <c r="A858" s="20" t="s">
        <v>36</v>
      </c>
      <c r="B858" s="18" t="s">
        <v>37</v>
      </c>
      <c r="C858" s="21">
        <v>1200000</v>
      </c>
      <c r="D858" s="22">
        <v>696458.58</v>
      </c>
      <c r="E858" s="23">
        <f t="shared" si="107"/>
        <v>0.58038214999999993</v>
      </c>
      <c r="F858" s="21"/>
      <c r="G858" s="21"/>
      <c r="H858" s="21">
        <f t="shared" si="115"/>
        <v>1200000</v>
      </c>
      <c r="J858" s="7"/>
    </row>
    <row r="859" spans="1:10" hidden="1" x14ac:dyDescent="0.25">
      <c r="A859" s="20" t="s">
        <v>26</v>
      </c>
      <c r="B859" s="18" t="s">
        <v>27</v>
      </c>
      <c r="C859" s="21">
        <v>3250000</v>
      </c>
      <c r="D859" s="22">
        <v>738965.85</v>
      </c>
      <c r="E859" s="23">
        <f t="shared" si="107"/>
        <v>0.22737410769230768</v>
      </c>
      <c r="F859" s="21"/>
      <c r="G859" s="21"/>
      <c r="H859" s="21">
        <f t="shared" si="115"/>
        <v>3250000</v>
      </c>
      <c r="J859" s="7"/>
    </row>
    <row r="860" spans="1:10" hidden="1" x14ac:dyDescent="0.25">
      <c r="A860" s="20" t="s">
        <v>155</v>
      </c>
      <c r="B860" s="18" t="s">
        <v>156</v>
      </c>
      <c r="C860" s="21">
        <v>30000</v>
      </c>
      <c r="D860" s="22">
        <v>3662.65</v>
      </c>
      <c r="E860" s="23">
        <f t="shared" si="107"/>
        <v>0.12208833333333334</v>
      </c>
      <c r="F860" s="21"/>
      <c r="G860" s="21"/>
      <c r="H860" s="21">
        <f t="shared" si="115"/>
        <v>30000</v>
      </c>
      <c r="J860" s="7"/>
    </row>
    <row r="861" spans="1:10" hidden="1" x14ac:dyDescent="0.25">
      <c r="A861" s="20" t="s">
        <v>38</v>
      </c>
      <c r="B861" s="18" t="s">
        <v>39</v>
      </c>
      <c r="C861" s="21">
        <v>2200000</v>
      </c>
      <c r="D861" s="22">
        <v>872681.63</v>
      </c>
      <c r="E861" s="23">
        <f t="shared" si="107"/>
        <v>0.3966734681818182</v>
      </c>
      <c r="F861" s="21"/>
      <c r="G861" s="21"/>
      <c r="H861" s="21">
        <f t="shared" si="115"/>
        <v>2200000</v>
      </c>
      <c r="J861" s="7"/>
    </row>
    <row r="862" spans="1:10" hidden="1" x14ac:dyDescent="0.25">
      <c r="A862" s="19" t="s">
        <v>99</v>
      </c>
      <c r="B862" s="18" t="s">
        <v>100</v>
      </c>
      <c r="C862" s="10">
        <v>80000</v>
      </c>
      <c r="D862" s="11">
        <v>738.64</v>
      </c>
      <c r="E862" s="12">
        <f t="shared" si="107"/>
        <v>9.2329999999999999E-3</v>
      </c>
      <c r="F862" s="10">
        <f>F863</f>
        <v>0</v>
      </c>
      <c r="G862" s="10">
        <f>G863</f>
        <v>0</v>
      </c>
      <c r="H862" s="10">
        <f>H863</f>
        <v>80000</v>
      </c>
      <c r="J862" s="7"/>
    </row>
    <row r="863" spans="1:10" hidden="1" x14ac:dyDescent="0.25">
      <c r="A863" s="20" t="s">
        <v>101</v>
      </c>
      <c r="B863" s="18" t="s">
        <v>100</v>
      </c>
      <c r="C863" s="21">
        <v>80000</v>
      </c>
      <c r="D863" s="22">
        <v>738.64</v>
      </c>
      <c r="E863" s="23">
        <f t="shared" si="107"/>
        <v>9.2329999999999999E-3</v>
      </c>
      <c r="F863" s="21"/>
      <c r="G863" s="21"/>
      <c r="H863" s="21">
        <f>C863+F863-G863</f>
        <v>80000</v>
      </c>
      <c r="J863" s="7"/>
    </row>
    <row r="864" spans="1:10" hidden="1" x14ac:dyDescent="0.25">
      <c r="A864" s="19" t="s">
        <v>42</v>
      </c>
      <c r="B864" s="18" t="s">
        <v>43</v>
      </c>
      <c r="C864" s="10">
        <v>4557000</v>
      </c>
      <c r="D864" s="11">
        <v>1124001</v>
      </c>
      <c r="E864" s="12">
        <f t="shared" si="107"/>
        <v>0.24665371955233706</v>
      </c>
      <c r="F864" s="10">
        <f>SUM(F865:F870)</f>
        <v>0</v>
      </c>
      <c r="G864" s="10">
        <f>SUM(G865:G870)</f>
        <v>0</v>
      </c>
      <c r="H864" s="10">
        <f>SUM(H865:H870)</f>
        <v>4557000</v>
      </c>
      <c r="J864" s="7"/>
    </row>
    <row r="865" spans="1:10" hidden="1" x14ac:dyDescent="0.25">
      <c r="A865" s="20" t="s">
        <v>54</v>
      </c>
      <c r="B865" s="18" t="s">
        <v>55</v>
      </c>
      <c r="C865" s="21">
        <v>3600000</v>
      </c>
      <c r="D865" s="22">
        <v>964837.19</v>
      </c>
      <c r="E865" s="23">
        <f t="shared" si="107"/>
        <v>0.26801033055555556</v>
      </c>
      <c r="F865" s="21"/>
      <c r="G865" s="21"/>
      <c r="H865" s="21">
        <f t="shared" ref="H865:H870" si="116">C865+F865-G865</f>
        <v>3600000</v>
      </c>
      <c r="J865" s="7"/>
    </row>
    <row r="866" spans="1:10" hidden="1" x14ac:dyDescent="0.25">
      <c r="A866" s="20" t="s">
        <v>102</v>
      </c>
      <c r="B866" s="18" t="s">
        <v>103</v>
      </c>
      <c r="C866" s="21">
        <v>300000</v>
      </c>
      <c r="D866" s="22">
        <v>29026.34</v>
      </c>
      <c r="E866" s="23">
        <f t="shared" si="107"/>
        <v>9.6754466666666664E-2</v>
      </c>
      <c r="F866" s="21"/>
      <c r="G866" s="21"/>
      <c r="H866" s="21">
        <f t="shared" si="116"/>
        <v>300000</v>
      </c>
      <c r="J866" s="7"/>
    </row>
    <row r="867" spans="1:10" hidden="1" x14ac:dyDescent="0.25">
      <c r="A867" s="20" t="s">
        <v>104</v>
      </c>
      <c r="B867" s="18" t="s">
        <v>105</v>
      </c>
      <c r="C867" s="21">
        <v>31000</v>
      </c>
      <c r="D867" s="22">
        <v>5726.56</v>
      </c>
      <c r="E867" s="23">
        <f t="shared" si="107"/>
        <v>0.18472774193548389</v>
      </c>
      <c r="F867" s="21"/>
      <c r="G867" s="21"/>
      <c r="H867" s="21">
        <f t="shared" si="116"/>
        <v>31000</v>
      </c>
      <c r="J867" s="7"/>
    </row>
    <row r="868" spans="1:10" hidden="1" x14ac:dyDescent="0.25">
      <c r="A868" s="20" t="s">
        <v>106</v>
      </c>
      <c r="B868" s="18" t="s">
        <v>107</v>
      </c>
      <c r="C868" s="21">
        <v>1000</v>
      </c>
      <c r="D868" s="22"/>
      <c r="E868" s="23">
        <f t="shared" si="107"/>
        <v>0</v>
      </c>
      <c r="F868" s="21"/>
      <c r="G868" s="21"/>
      <c r="H868" s="21">
        <f t="shared" si="116"/>
        <v>1000</v>
      </c>
      <c r="J868" s="7"/>
    </row>
    <row r="869" spans="1:10" hidden="1" x14ac:dyDescent="0.25">
      <c r="A869" s="20" t="s">
        <v>108</v>
      </c>
      <c r="B869" s="18" t="s">
        <v>109</v>
      </c>
      <c r="C869" s="21">
        <v>125000</v>
      </c>
      <c r="D869" s="22">
        <v>40598.54</v>
      </c>
      <c r="E869" s="23">
        <f t="shared" si="107"/>
        <v>0.32478832000000002</v>
      </c>
      <c r="F869" s="21"/>
      <c r="G869" s="21"/>
      <c r="H869" s="21">
        <f t="shared" si="116"/>
        <v>125000</v>
      </c>
      <c r="J869" s="7"/>
    </row>
    <row r="870" spans="1:10" hidden="1" x14ac:dyDescent="0.25">
      <c r="A870" s="20" t="s">
        <v>110</v>
      </c>
      <c r="B870" s="18" t="s">
        <v>43</v>
      </c>
      <c r="C870" s="21">
        <v>500000</v>
      </c>
      <c r="D870" s="22">
        <v>83812.37</v>
      </c>
      <c r="E870" s="23">
        <f t="shared" si="107"/>
        <v>0.16762473999999999</v>
      </c>
      <c r="F870" s="21"/>
      <c r="G870" s="21"/>
      <c r="H870" s="21">
        <f t="shared" si="116"/>
        <v>500000</v>
      </c>
      <c r="J870" s="7"/>
    </row>
    <row r="871" spans="1:10" hidden="1" x14ac:dyDescent="0.25">
      <c r="A871" s="19" t="s">
        <v>277</v>
      </c>
      <c r="B871" s="18" t="s">
        <v>278</v>
      </c>
      <c r="C871" s="10">
        <v>2000</v>
      </c>
      <c r="D871" s="11"/>
      <c r="E871" s="12">
        <f t="shared" si="107"/>
        <v>0</v>
      </c>
      <c r="F871" s="10">
        <f>F872</f>
        <v>0</v>
      </c>
      <c r="G871" s="10">
        <f>G872</f>
        <v>0</v>
      </c>
      <c r="H871" s="10">
        <f>H872</f>
        <v>2000</v>
      </c>
      <c r="J871" s="7"/>
    </row>
    <row r="872" spans="1:10" hidden="1" x14ac:dyDescent="0.25">
      <c r="A872" s="20" t="s">
        <v>279</v>
      </c>
      <c r="B872" s="18" t="s">
        <v>280</v>
      </c>
      <c r="C872" s="21">
        <v>2000</v>
      </c>
      <c r="D872" s="22"/>
      <c r="E872" s="23">
        <f t="shared" si="107"/>
        <v>0</v>
      </c>
      <c r="F872" s="21"/>
      <c r="G872" s="21"/>
      <c r="H872" s="21">
        <f>C872+F872-G872</f>
        <v>2000</v>
      </c>
      <c r="J872" s="7"/>
    </row>
    <row r="873" spans="1:10" hidden="1" x14ac:dyDescent="0.25">
      <c r="A873" s="19" t="s">
        <v>111</v>
      </c>
      <c r="B873" s="18" t="s">
        <v>112</v>
      </c>
      <c r="C873" s="10">
        <v>210000</v>
      </c>
      <c r="D873" s="11">
        <v>44956.7</v>
      </c>
      <c r="E873" s="12">
        <f t="shared" si="107"/>
        <v>0.2140795238095238</v>
      </c>
      <c r="F873" s="10">
        <f>F874</f>
        <v>0</v>
      </c>
      <c r="G873" s="10">
        <f>G874</f>
        <v>0</v>
      </c>
      <c r="H873" s="10">
        <f>H874</f>
        <v>210000</v>
      </c>
      <c r="J873" s="7"/>
    </row>
    <row r="874" spans="1:10" hidden="1" x14ac:dyDescent="0.25">
      <c r="A874" s="20" t="s">
        <v>113</v>
      </c>
      <c r="B874" s="18" t="s">
        <v>114</v>
      </c>
      <c r="C874" s="21">
        <v>210000</v>
      </c>
      <c r="D874" s="22">
        <v>44956.7</v>
      </c>
      <c r="E874" s="23">
        <f t="shared" si="107"/>
        <v>0.2140795238095238</v>
      </c>
      <c r="F874" s="21"/>
      <c r="G874" s="21"/>
      <c r="H874" s="21">
        <f>C874+F874-G874</f>
        <v>210000</v>
      </c>
      <c r="J874" s="7"/>
    </row>
    <row r="875" spans="1:10" hidden="1" x14ac:dyDescent="0.25">
      <c r="A875" s="19" t="s">
        <v>123</v>
      </c>
      <c r="B875" s="18" t="s">
        <v>124</v>
      </c>
      <c r="C875" s="10">
        <v>10000</v>
      </c>
      <c r="D875" s="11"/>
      <c r="E875" s="12">
        <f t="shared" si="107"/>
        <v>0</v>
      </c>
      <c r="F875" s="10">
        <f>F876</f>
        <v>0</v>
      </c>
      <c r="G875" s="10">
        <f>G876</f>
        <v>0</v>
      </c>
      <c r="H875" s="10">
        <f>H876</f>
        <v>10000</v>
      </c>
      <c r="J875" s="7"/>
    </row>
    <row r="876" spans="1:10" hidden="1" x14ac:dyDescent="0.25">
      <c r="A876" s="20" t="s">
        <v>218</v>
      </c>
      <c r="B876" s="18" t="s">
        <v>219</v>
      </c>
      <c r="C876" s="21">
        <v>10000</v>
      </c>
      <c r="D876" s="22"/>
      <c r="E876" s="23">
        <f t="shared" si="107"/>
        <v>0</v>
      </c>
      <c r="F876" s="21"/>
      <c r="G876" s="21"/>
      <c r="H876" s="21">
        <f>C876+F876-G876</f>
        <v>10000</v>
      </c>
      <c r="J876" s="7"/>
    </row>
    <row r="877" spans="1:10" hidden="1" x14ac:dyDescent="0.25">
      <c r="A877" s="19" t="s">
        <v>208</v>
      </c>
      <c r="B877" s="18" t="s">
        <v>209</v>
      </c>
      <c r="C877" s="10">
        <v>12000</v>
      </c>
      <c r="D877" s="11"/>
      <c r="E877" s="12">
        <f t="shared" si="107"/>
        <v>0</v>
      </c>
      <c r="F877" s="10">
        <f>F878</f>
        <v>0</v>
      </c>
      <c r="G877" s="10">
        <f>G878</f>
        <v>0</v>
      </c>
      <c r="H877" s="10">
        <f>H878</f>
        <v>12000</v>
      </c>
      <c r="J877" s="7"/>
    </row>
    <row r="878" spans="1:10" hidden="1" x14ac:dyDescent="0.25">
      <c r="A878" s="20" t="s">
        <v>210</v>
      </c>
      <c r="B878" s="18" t="s">
        <v>211</v>
      </c>
      <c r="C878" s="21">
        <v>12000</v>
      </c>
      <c r="D878" s="22"/>
      <c r="E878" s="23">
        <f t="shared" si="107"/>
        <v>0</v>
      </c>
      <c r="F878" s="21"/>
      <c r="G878" s="21"/>
      <c r="H878" s="21">
        <f>C878+F878-G878</f>
        <v>12000</v>
      </c>
      <c r="J878" s="7"/>
    </row>
    <row r="879" spans="1:10" hidden="1" x14ac:dyDescent="0.25">
      <c r="A879" s="17" t="s">
        <v>52</v>
      </c>
      <c r="B879" s="18" t="s">
        <v>53</v>
      </c>
      <c r="C879" s="10">
        <v>3933428</v>
      </c>
      <c r="D879" s="11">
        <v>20000</v>
      </c>
      <c r="E879" s="12">
        <f t="shared" si="107"/>
        <v>5.0846233870303461E-3</v>
      </c>
      <c r="F879" s="10">
        <f>F880+F882</f>
        <v>0</v>
      </c>
      <c r="G879" s="10">
        <f>G880+G882</f>
        <v>0</v>
      </c>
      <c r="H879" s="10">
        <f>H880+H882</f>
        <v>3933428</v>
      </c>
      <c r="J879" s="7"/>
    </row>
    <row r="880" spans="1:10" hidden="1" x14ac:dyDescent="0.25">
      <c r="A880" s="19" t="s">
        <v>42</v>
      </c>
      <c r="B880" s="18" t="s">
        <v>43</v>
      </c>
      <c r="C880" s="10">
        <v>50000</v>
      </c>
      <c r="D880" s="11">
        <v>20000</v>
      </c>
      <c r="E880" s="12">
        <f t="shared" si="107"/>
        <v>0.4</v>
      </c>
      <c r="F880" s="10">
        <f>F881</f>
        <v>0</v>
      </c>
      <c r="G880" s="10">
        <f>G881</f>
        <v>0</v>
      </c>
      <c r="H880" s="10">
        <f>H881</f>
        <v>50000</v>
      </c>
      <c r="J880" s="7"/>
    </row>
    <row r="881" spans="1:10" hidden="1" x14ac:dyDescent="0.25">
      <c r="A881" s="20" t="s">
        <v>54</v>
      </c>
      <c r="B881" s="18" t="s">
        <v>55</v>
      </c>
      <c r="C881" s="21">
        <v>50000</v>
      </c>
      <c r="D881" s="22">
        <v>20000</v>
      </c>
      <c r="E881" s="23">
        <f t="shared" si="107"/>
        <v>0.4</v>
      </c>
      <c r="F881" s="21"/>
      <c r="G881" s="21"/>
      <c r="H881" s="21">
        <f>C881+F881-G881</f>
        <v>50000</v>
      </c>
      <c r="J881" s="7"/>
    </row>
    <row r="882" spans="1:10" hidden="1" x14ac:dyDescent="0.25">
      <c r="A882" s="19" t="s">
        <v>56</v>
      </c>
      <c r="B882" s="18" t="s">
        <v>57</v>
      </c>
      <c r="C882" s="10">
        <v>3883428</v>
      </c>
      <c r="D882" s="11"/>
      <c r="E882" s="12">
        <f t="shared" si="107"/>
        <v>0</v>
      </c>
      <c r="F882" s="10">
        <f>F883</f>
        <v>0</v>
      </c>
      <c r="G882" s="10">
        <f>G883</f>
        <v>0</v>
      </c>
      <c r="H882" s="10">
        <f>H883</f>
        <v>3883428</v>
      </c>
      <c r="J882" s="7"/>
    </row>
    <row r="883" spans="1:10" hidden="1" x14ac:dyDescent="0.25">
      <c r="A883" s="20" t="s">
        <v>58</v>
      </c>
      <c r="B883" s="18" t="s">
        <v>59</v>
      </c>
      <c r="C883" s="21">
        <v>3883428</v>
      </c>
      <c r="D883" s="22"/>
      <c r="E883" s="23">
        <f t="shared" si="107"/>
        <v>0</v>
      </c>
      <c r="F883" s="21"/>
      <c r="G883" s="21"/>
      <c r="H883" s="21">
        <f>C883+F883-G883</f>
        <v>3883428</v>
      </c>
      <c r="J883" s="7"/>
    </row>
    <row r="884" spans="1:10" hidden="1" x14ac:dyDescent="0.25">
      <c r="A884" s="15" t="s">
        <v>281</v>
      </c>
      <c r="B884" s="16" t="s">
        <v>282</v>
      </c>
      <c r="C884" s="10">
        <v>23820000</v>
      </c>
      <c r="D884" s="11">
        <v>10482146.43</v>
      </c>
      <c r="E884" s="12">
        <f t="shared" si="107"/>
        <v>0.44005652518891686</v>
      </c>
      <c r="F884" s="10">
        <f>F885+F917+F924+F934</f>
        <v>0</v>
      </c>
      <c r="G884" s="10">
        <f>G885+G917+G924+G934</f>
        <v>0</v>
      </c>
      <c r="H884" s="10">
        <f>H885+H917+H924+H934</f>
        <v>23820000</v>
      </c>
      <c r="J884" s="7"/>
    </row>
    <row r="885" spans="1:10" hidden="1" x14ac:dyDescent="0.25">
      <c r="A885" s="17" t="s">
        <v>119</v>
      </c>
      <c r="B885" s="18" t="s">
        <v>120</v>
      </c>
      <c r="C885" s="10">
        <v>21330000</v>
      </c>
      <c r="D885" s="11">
        <v>9697141.5</v>
      </c>
      <c r="E885" s="12">
        <f t="shared" si="107"/>
        <v>0.45462454289732773</v>
      </c>
      <c r="F885" s="10">
        <f>F886+F889+F896+F904+F909+F911+F915</f>
        <v>0</v>
      </c>
      <c r="G885" s="10">
        <f>G886+G889+G896+G904+G909+G911+G915</f>
        <v>0</v>
      </c>
      <c r="H885" s="10">
        <f>H886+H889+H896+H904+H909+H911+H915</f>
        <v>21330000</v>
      </c>
      <c r="J885" s="7"/>
    </row>
    <row r="886" spans="1:10" hidden="1" x14ac:dyDescent="0.25">
      <c r="A886" s="19" t="s">
        <v>18</v>
      </c>
      <c r="B886" s="18" t="s">
        <v>19</v>
      </c>
      <c r="C886" s="10">
        <v>50000</v>
      </c>
      <c r="D886" s="11">
        <v>13341.1</v>
      </c>
      <c r="E886" s="12">
        <f t="shared" si="107"/>
        <v>0.266822</v>
      </c>
      <c r="F886" s="10">
        <f>F887+F888</f>
        <v>0</v>
      </c>
      <c r="G886" s="10">
        <f>G887+G888</f>
        <v>0</v>
      </c>
      <c r="H886" s="10">
        <f>H887+H888</f>
        <v>50000</v>
      </c>
      <c r="J886" s="7"/>
    </row>
    <row r="887" spans="1:10" hidden="1" x14ac:dyDescent="0.25">
      <c r="A887" s="20" t="s">
        <v>20</v>
      </c>
      <c r="B887" s="18" t="s">
        <v>21</v>
      </c>
      <c r="C887" s="21">
        <v>20000</v>
      </c>
      <c r="D887" s="22">
        <v>3642</v>
      </c>
      <c r="E887" s="23">
        <f t="shared" si="107"/>
        <v>0.18210000000000001</v>
      </c>
      <c r="F887" s="21"/>
      <c r="G887" s="21"/>
      <c r="H887" s="21">
        <f t="shared" ref="H887:H888" si="117">C887+F887-G887</f>
        <v>20000</v>
      </c>
      <c r="J887" s="7"/>
    </row>
    <row r="888" spans="1:10" hidden="1" x14ac:dyDescent="0.25">
      <c r="A888" s="20" t="s">
        <v>22</v>
      </c>
      <c r="B888" s="18" t="s">
        <v>23</v>
      </c>
      <c r="C888" s="21">
        <v>30000</v>
      </c>
      <c r="D888" s="22">
        <v>9699.1</v>
      </c>
      <c r="E888" s="23">
        <f t="shared" si="107"/>
        <v>0.32330333333333333</v>
      </c>
      <c r="F888" s="21"/>
      <c r="G888" s="21"/>
      <c r="H888" s="21">
        <f t="shared" si="117"/>
        <v>30000</v>
      </c>
      <c r="J888" s="7"/>
    </row>
    <row r="889" spans="1:10" hidden="1" x14ac:dyDescent="0.25">
      <c r="A889" s="19" t="s">
        <v>30</v>
      </c>
      <c r="B889" s="18" t="s">
        <v>31</v>
      </c>
      <c r="C889" s="10">
        <v>11880000</v>
      </c>
      <c r="D889" s="11">
        <v>2364913.9700000002</v>
      </c>
      <c r="E889" s="12">
        <f t="shared" si="107"/>
        <v>0.1990668324915825</v>
      </c>
      <c r="F889" s="10">
        <f>SUM(F890:F895)</f>
        <v>0</v>
      </c>
      <c r="G889" s="10">
        <f>SUM(G890:G895)</f>
        <v>0</v>
      </c>
      <c r="H889" s="10">
        <f>SUM(H890:H895)</f>
        <v>11880000</v>
      </c>
      <c r="J889" s="7"/>
    </row>
    <row r="890" spans="1:10" hidden="1" x14ac:dyDescent="0.25">
      <c r="A890" s="20" t="s">
        <v>32</v>
      </c>
      <c r="B890" s="18" t="s">
        <v>33</v>
      </c>
      <c r="C890" s="21">
        <v>300000</v>
      </c>
      <c r="D890" s="22">
        <v>72907.02</v>
      </c>
      <c r="E890" s="23">
        <f t="shared" si="107"/>
        <v>0.2430234</v>
      </c>
      <c r="F890" s="21"/>
      <c r="G890" s="21"/>
      <c r="H890" s="21">
        <f t="shared" ref="H890:H895" si="118">C890+F890-G890</f>
        <v>300000</v>
      </c>
      <c r="J890" s="7"/>
    </row>
    <row r="891" spans="1:10" hidden="1" x14ac:dyDescent="0.25">
      <c r="A891" s="20" t="s">
        <v>121</v>
      </c>
      <c r="B891" s="18" t="s">
        <v>122</v>
      </c>
      <c r="C891" s="21">
        <v>8000000</v>
      </c>
      <c r="D891" s="22">
        <v>1573628.95</v>
      </c>
      <c r="E891" s="23">
        <f t="shared" ref="E891:E961" si="119">D891/C891</f>
        <v>0.19670361875</v>
      </c>
      <c r="F891" s="21"/>
      <c r="G891" s="21"/>
      <c r="H891" s="21">
        <f t="shared" si="118"/>
        <v>8000000</v>
      </c>
      <c r="J891" s="7"/>
    </row>
    <row r="892" spans="1:10" hidden="1" x14ac:dyDescent="0.25">
      <c r="A892" s="20" t="s">
        <v>83</v>
      </c>
      <c r="B892" s="18" t="s">
        <v>84</v>
      </c>
      <c r="C892" s="21">
        <v>2300000</v>
      </c>
      <c r="D892" s="22">
        <v>475031.1</v>
      </c>
      <c r="E892" s="23">
        <f t="shared" si="119"/>
        <v>0.2065352608695652</v>
      </c>
      <c r="F892" s="21"/>
      <c r="G892" s="21"/>
      <c r="H892" s="21">
        <f t="shared" si="118"/>
        <v>2300000</v>
      </c>
      <c r="J892" s="7"/>
    </row>
    <row r="893" spans="1:10" hidden="1" x14ac:dyDescent="0.25">
      <c r="A893" s="20" t="s">
        <v>85</v>
      </c>
      <c r="B893" s="18" t="s">
        <v>86</v>
      </c>
      <c r="C893" s="21">
        <v>1000000</v>
      </c>
      <c r="D893" s="22">
        <v>131243.94</v>
      </c>
      <c r="E893" s="23">
        <f t="shared" si="119"/>
        <v>0.13124394</v>
      </c>
      <c r="F893" s="21"/>
      <c r="G893" s="21"/>
      <c r="H893" s="21">
        <f t="shared" si="118"/>
        <v>1000000</v>
      </c>
      <c r="J893" s="7"/>
    </row>
    <row r="894" spans="1:10" hidden="1" x14ac:dyDescent="0.25">
      <c r="A894" s="20" t="s">
        <v>87</v>
      </c>
      <c r="B894" s="18" t="s">
        <v>88</v>
      </c>
      <c r="C894" s="21">
        <v>200000</v>
      </c>
      <c r="D894" s="22">
        <v>76799.399999999994</v>
      </c>
      <c r="E894" s="23">
        <f t="shared" si="119"/>
        <v>0.38399699999999998</v>
      </c>
      <c r="F894" s="21"/>
      <c r="G894" s="21"/>
      <c r="H894" s="21">
        <f t="shared" si="118"/>
        <v>200000</v>
      </c>
      <c r="J894" s="7"/>
    </row>
    <row r="895" spans="1:10" hidden="1" x14ac:dyDescent="0.25">
      <c r="A895" s="20" t="s">
        <v>34</v>
      </c>
      <c r="B895" s="18" t="s">
        <v>35</v>
      </c>
      <c r="C895" s="21">
        <v>80000</v>
      </c>
      <c r="D895" s="22">
        <v>35303.56</v>
      </c>
      <c r="E895" s="23">
        <f t="shared" si="119"/>
        <v>0.44129449999999998</v>
      </c>
      <c r="F895" s="21"/>
      <c r="G895" s="21"/>
      <c r="H895" s="21">
        <f t="shared" si="118"/>
        <v>80000</v>
      </c>
      <c r="J895" s="7"/>
    </row>
    <row r="896" spans="1:10" hidden="1" x14ac:dyDescent="0.25">
      <c r="A896" s="19" t="s">
        <v>24</v>
      </c>
      <c r="B896" s="18" t="s">
        <v>25</v>
      </c>
      <c r="C896" s="10">
        <v>3620000</v>
      </c>
      <c r="D896" s="11">
        <v>878594</v>
      </c>
      <c r="E896" s="12">
        <f t="shared" si="119"/>
        <v>0.24270552486187846</v>
      </c>
      <c r="F896" s="10">
        <f>SUM(F897:F903)</f>
        <v>0</v>
      </c>
      <c r="G896" s="10">
        <f>SUM(G897:G903)</f>
        <v>0</v>
      </c>
      <c r="H896" s="10">
        <f>SUM(H897:H903)</f>
        <v>3620000</v>
      </c>
      <c r="J896" s="7"/>
    </row>
    <row r="897" spans="1:10" hidden="1" x14ac:dyDescent="0.25">
      <c r="A897" s="20" t="s">
        <v>89</v>
      </c>
      <c r="B897" s="18" t="s">
        <v>90</v>
      </c>
      <c r="C897" s="21">
        <v>400000</v>
      </c>
      <c r="D897" s="22">
        <v>65964.56</v>
      </c>
      <c r="E897" s="23">
        <f t="shared" si="119"/>
        <v>0.16491139999999999</v>
      </c>
      <c r="F897" s="21"/>
      <c r="G897" s="21"/>
      <c r="H897" s="21">
        <f t="shared" ref="H897:H903" si="120">C897+F897-G897</f>
        <v>400000</v>
      </c>
      <c r="J897" s="7"/>
    </row>
    <row r="898" spans="1:10" hidden="1" x14ac:dyDescent="0.25">
      <c r="A898" s="20" t="s">
        <v>91</v>
      </c>
      <c r="B898" s="18" t="s">
        <v>92</v>
      </c>
      <c r="C898" s="21">
        <v>600000</v>
      </c>
      <c r="D898" s="22">
        <v>220240.68</v>
      </c>
      <c r="E898" s="23">
        <f t="shared" si="119"/>
        <v>0.3670678</v>
      </c>
      <c r="F898" s="21"/>
      <c r="G898" s="21"/>
      <c r="H898" s="21">
        <f t="shared" si="120"/>
        <v>600000</v>
      </c>
      <c r="J898" s="7"/>
    </row>
    <row r="899" spans="1:10" hidden="1" x14ac:dyDescent="0.25">
      <c r="A899" s="20" t="s">
        <v>93</v>
      </c>
      <c r="B899" s="18" t="s">
        <v>94</v>
      </c>
      <c r="C899" s="21">
        <v>20000</v>
      </c>
      <c r="D899" s="22">
        <v>3793</v>
      </c>
      <c r="E899" s="23">
        <f t="shared" si="119"/>
        <v>0.18965000000000001</v>
      </c>
      <c r="F899" s="21"/>
      <c r="G899" s="21"/>
      <c r="H899" s="21">
        <f t="shared" si="120"/>
        <v>20000</v>
      </c>
      <c r="J899" s="7"/>
    </row>
    <row r="900" spans="1:10" hidden="1" x14ac:dyDescent="0.25">
      <c r="A900" s="20" t="s">
        <v>95</v>
      </c>
      <c r="B900" s="18" t="s">
        <v>96</v>
      </c>
      <c r="C900" s="21">
        <v>600000</v>
      </c>
      <c r="D900" s="22">
        <v>168033.17</v>
      </c>
      <c r="E900" s="23">
        <f t="shared" si="119"/>
        <v>0.28005528333333335</v>
      </c>
      <c r="F900" s="21"/>
      <c r="G900" s="21"/>
      <c r="H900" s="21">
        <f t="shared" si="120"/>
        <v>600000</v>
      </c>
      <c r="J900" s="7"/>
    </row>
    <row r="901" spans="1:10" hidden="1" x14ac:dyDescent="0.25">
      <c r="A901" s="20" t="s">
        <v>36</v>
      </c>
      <c r="B901" s="18" t="s">
        <v>37</v>
      </c>
      <c r="C901" s="21">
        <v>200000</v>
      </c>
      <c r="D901" s="22">
        <v>17345.7</v>
      </c>
      <c r="E901" s="23">
        <f t="shared" si="119"/>
        <v>8.67285E-2</v>
      </c>
      <c r="F901" s="21"/>
      <c r="G901" s="21"/>
      <c r="H901" s="21">
        <f t="shared" si="120"/>
        <v>200000</v>
      </c>
      <c r="J901" s="7"/>
    </row>
    <row r="902" spans="1:10" hidden="1" x14ac:dyDescent="0.25">
      <c r="A902" s="20" t="s">
        <v>26</v>
      </c>
      <c r="B902" s="18" t="s">
        <v>27</v>
      </c>
      <c r="C902" s="21">
        <v>1500000</v>
      </c>
      <c r="D902" s="22">
        <v>334041.84999999998</v>
      </c>
      <c r="E902" s="23">
        <f t="shared" si="119"/>
        <v>0.22269456666666665</v>
      </c>
      <c r="F902" s="21"/>
      <c r="G902" s="21"/>
      <c r="H902" s="21">
        <f t="shared" si="120"/>
        <v>1500000</v>
      </c>
      <c r="J902" s="7"/>
    </row>
    <row r="903" spans="1:10" hidden="1" x14ac:dyDescent="0.25">
      <c r="A903" s="20" t="s">
        <v>38</v>
      </c>
      <c r="B903" s="18" t="s">
        <v>39</v>
      </c>
      <c r="C903" s="21">
        <v>300000</v>
      </c>
      <c r="D903" s="22">
        <v>69175.039999999994</v>
      </c>
      <c r="E903" s="23">
        <f t="shared" si="119"/>
        <v>0.23058346666666665</v>
      </c>
      <c r="F903" s="21"/>
      <c r="G903" s="21"/>
      <c r="H903" s="21">
        <f t="shared" si="120"/>
        <v>300000</v>
      </c>
      <c r="J903" s="7"/>
    </row>
    <row r="904" spans="1:10" hidden="1" x14ac:dyDescent="0.25">
      <c r="A904" s="19" t="s">
        <v>42</v>
      </c>
      <c r="B904" s="18" t="s">
        <v>43</v>
      </c>
      <c r="C904" s="10">
        <v>4110000</v>
      </c>
      <c r="D904" s="11">
        <v>1938173.27</v>
      </c>
      <c r="E904" s="12">
        <f t="shared" si="119"/>
        <v>0.47157500486618004</v>
      </c>
      <c r="F904" s="10">
        <f>F905+F906+F907+F908</f>
        <v>0</v>
      </c>
      <c r="G904" s="10">
        <f>G905+G906+G907+G908</f>
        <v>0</v>
      </c>
      <c r="H904" s="10">
        <f>H905+H906+H907+H908</f>
        <v>4110000</v>
      </c>
      <c r="J904" s="7"/>
    </row>
    <row r="905" spans="1:10" hidden="1" x14ac:dyDescent="0.25">
      <c r="A905" s="20" t="s">
        <v>54</v>
      </c>
      <c r="B905" s="18" t="s">
        <v>55</v>
      </c>
      <c r="C905" s="21">
        <v>2000000</v>
      </c>
      <c r="D905" s="22">
        <v>731086.91</v>
      </c>
      <c r="E905" s="23">
        <f t="shared" si="119"/>
        <v>0.36554345500000002</v>
      </c>
      <c r="F905" s="21"/>
      <c r="G905" s="21"/>
      <c r="H905" s="21">
        <f t="shared" ref="H905:H908" si="121">C905+F905-G905</f>
        <v>2000000</v>
      </c>
      <c r="J905" s="7"/>
    </row>
    <row r="906" spans="1:10" hidden="1" x14ac:dyDescent="0.25">
      <c r="A906" s="20" t="s">
        <v>102</v>
      </c>
      <c r="B906" s="18" t="s">
        <v>103</v>
      </c>
      <c r="C906" s="21">
        <v>100000</v>
      </c>
      <c r="D906" s="22">
        <v>51063.53</v>
      </c>
      <c r="E906" s="23">
        <f t="shared" si="119"/>
        <v>0.51063530000000001</v>
      </c>
      <c r="F906" s="21"/>
      <c r="G906" s="21"/>
      <c r="H906" s="21">
        <f t="shared" si="121"/>
        <v>100000</v>
      </c>
      <c r="J906" s="7"/>
    </row>
    <row r="907" spans="1:10" hidden="1" x14ac:dyDescent="0.25">
      <c r="A907" s="20" t="s">
        <v>104</v>
      </c>
      <c r="B907" s="18" t="s">
        <v>105</v>
      </c>
      <c r="C907" s="21">
        <v>10000</v>
      </c>
      <c r="D907" s="22">
        <v>3544.86</v>
      </c>
      <c r="E907" s="23">
        <f t="shared" si="119"/>
        <v>0.35448600000000002</v>
      </c>
      <c r="F907" s="21"/>
      <c r="G907" s="21"/>
      <c r="H907" s="21">
        <f t="shared" si="121"/>
        <v>10000</v>
      </c>
      <c r="J907" s="7"/>
    </row>
    <row r="908" spans="1:10" hidden="1" x14ac:dyDescent="0.25">
      <c r="A908" s="20" t="s">
        <v>110</v>
      </c>
      <c r="B908" s="18" t="s">
        <v>43</v>
      </c>
      <c r="C908" s="21">
        <v>2000000</v>
      </c>
      <c r="D908" s="22">
        <v>1152477.97</v>
      </c>
      <c r="E908" s="23">
        <f t="shared" si="119"/>
        <v>0.57623898500000004</v>
      </c>
      <c r="F908" s="21"/>
      <c r="G908" s="21"/>
      <c r="H908" s="21">
        <f t="shared" si="121"/>
        <v>2000000</v>
      </c>
      <c r="J908" s="7"/>
    </row>
    <row r="909" spans="1:10" hidden="1" x14ac:dyDescent="0.25">
      <c r="A909" s="19" t="s">
        <v>111</v>
      </c>
      <c r="B909" s="18" t="s">
        <v>112</v>
      </c>
      <c r="C909" s="10">
        <v>100000</v>
      </c>
      <c r="D909" s="11">
        <v>53967.66</v>
      </c>
      <c r="E909" s="12">
        <f t="shared" si="119"/>
        <v>0.53967660000000006</v>
      </c>
      <c r="F909" s="10">
        <f>F910</f>
        <v>0</v>
      </c>
      <c r="G909" s="10">
        <f>G910</f>
        <v>0</v>
      </c>
      <c r="H909" s="10">
        <f>H910</f>
        <v>100000</v>
      </c>
      <c r="J909" s="7"/>
    </row>
    <row r="910" spans="1:10" hidden="1" x14ac:dyDescent="0.25">
      <c r="A910" s="20" t="s">
        <v>113</v>
      </c>
      <c r="B910" s="18" t="s">
        <v>114</v>
      </c>
      <c r="C910" s="21">
        <v>100000</v>
      </c>
      <c r="D910" s="22">
        <v>53967.66</v>
      </c>
      <c r="E910" s="23">
        <f t="shared" si="119"/>
        <v>0.53967660000000006</v>
      </c>
      <c r="F910" s="21"/>
      <c r="G910" s="21"/>
      <c r="H910" s="21">
        <f>C910+F910-G910</f>
        <v>100000</v>
      </c>
      <c r="J910" s="7"/>
    </row>
    <row r="911" spans="1:10" hidden="1" x14ac:dyDescent="0.25">
      <c r="A911" s="19" t="s">
        <v>123</v>
      </c>
      <c r="B911" s="18" t="s">
        <v>124</v>
      </c>
      <c r="C911" s="10">
        <v>870000</v>
      </c>
      <c r="D911" s="11">
        <v>184435.87</v>
      </c>
      <c r="E911" s="12">
        <f t="shared" si="119"/>
        <v>0.21199525287356322</v>
      </c>
      <c r="F911" s="10">
        <f>F912+F913+F914</f>
        <v>0</v>
      </c>
      <c r="G911" s="10">
        <f>G912+G913+G914</f>
        <v>0</v>
      </c>
      <c r="H911" s="10">
        <f>H912+H913+H914</f>
        <v>870000</v>
      </c>
      <c r="J911" s="7"/>
    </row>
    <row r="912" spans="1:10" hidden="1" x14ac:dyDescent="0.25">
      <c r="A912" s="20" t="s">
        <v>129</v>
      </c>
      <c r="B912" s="18" t="s">
        <v>130</v>
      </c>
      <c r="C912" s="21">
        <v>300000</v>
      </c>
      <c r="D912" s="22">
        <v>22364.21</v>
      </c>
      <c r="E912" s="23">
        <f t="shared" si="119"/>
        <v>7.454736666666667E-2</v>
      </c>
      <c r="F912" s="21"/>
      <c r="G912" s="21"/>
      <c r="H912" s="21">
        <f t="shared" ref="H912:H914" si="122">C912+F912-G912</f>
        <v>300000</v>
      </c>
      <c r="J912" s="7"/>
    </row>
    <row r="913" spans="1:10" hidden="1" x14ac:dyDescent="0.25">
      <c r="A913" s="20" t="s">
        <v>200</v>
      </c>
      <c r="B913" s="18" t="s">
        <v>201</v>
      </c>
      <c r="C913" s="21">
        <v>70000</v>
      </c>
      <c r="D913" s="22">
        <v>13755.06</v>
      </c>
      <c r="E913" s="23">
        <f t="shared" si="119"/>
        <v>0.19650085714285714</v>
      </c>
      <c r="F913" s="21"/>
      <c r="G913" s="21"/>
      <c r="H913" s="21">
        <f t="shared" si="122"/>
        <v>70000</v>
      </c>
      <c r="J913" s="7"/>
    </row>
    <row r="914" spans="1:10" hidden="1" x14ac:dyDescent="0.25">
      <c r="A914" s="20" t="s">
        <v>218</v>
      </c>
      <c r="B914" s="18" t="s">
        <v>219</v>
      </c>
      <c r="C914" s="21">
        <v>500000</v>
      </c>
      <c r="D914" s="22">
        <v>148316.6</v>
      </c>
      <c r="E914" s="23">
        <f t="shared" si="119"/>
        <v>0.29663319999999999</v>
      </c>
      <c r="F914" s="21"/>
      <c r="G914" s="21"/>
      <c r="H914" s="21">
        <f t="shared" si="122"/>
        <v>500000</v>
      </c>
      <c r="J914" s="7"/>
    </row>
    <row r="915" spans="1:10" hidden="1" x14ac:dyDescent="0.25">
      <c r="A915" s="19" t="s">
        <v>177</v>
      </c>
      <c r="B915" s="18" t="s">
        <v>178</v>
      </c>
      <c r="C915" s="10">
        <v>700000</v>
      </c>
      <c r="D915" s="11">
        <v>4263715.63</v>
      </c>
      <c r="E915" s="12">
        <f t="shared" si="119"/>
        <v>6.0910223285714284</v>
      </c>
      <c r="F915" s="10">
        <f>F916</f>
        <v>0</v>
      </c>
      <c r="G915" s="10">
        <f>G916</f>
        <v>0</v>
      </c>
      <c r="H915" s="10">
        <f>H916</f>
        <v>700000</v>
      </c>
      <c r="J915" s="7"/>
    </row>
    <row r="916" spans="1:10" hidden="1" x14ac:dyDescent="0.25">
      <c r="A916" s="20" t="s">
        <v>179</v>
      </c>
      <c r="B916" s="18" t="s">
        <v>178</v>
      </c>
      <c r="C916" s="21">
        <v>700000</v>
      </c>
      <c r="D916" s="22">
        <v>4263715.63</v>
      </c>
      <c r="E916" s="23">
        <f t="shared" si="119"/>
        <v>6.0910223285714284</v>
      </c>
      <c r="F916" s="21"/>
      <c r="G916" s="21"/>
      <c r="H916" s="21">
        <f>C916+F916-G916</f>
        <v>700000</v>
      </c>
      <c r="J916" s="7"/>
    </row>
    <row r="917" spans="1:10" hidden="1" x14ac:dyDescent="0.25">
      <c r="A917" s="17" t="s">
        <v>127</v>
      </c>
      <c r="B917" s="18" t="s">
        <v>128</v>
      </c>
      <c r="C917" s="10">
        <v>2480000</v>
      </c>
      <c r="D917" s="11">
        <v>10039.08</v>
      </c>
      <c r="E917" s="12">
        <f t="shared" si="119"/>
        <v>4.0480161290322577E-3</v>
      </c>
      <c r="F917" s="10">
        <f>F918+F922</f>
        <v>0</v>
      </c>
      <c r="G917" s="10">
        <f>G918+G922</f>
        <v>0</v>
      </c>
      <c r="H917" s="10">
        <f t="shared" ref="H917" si="123">H918+H922</f>
        <v>2480000</v>
      </c>
      <c r="J917" s="7"/>
    </row>
    <row r="918" spans="1:10" hidden="1" x14ac:dyDescent="0.25">
      <c r="A918" s="19" t="s">
        <v>30</v>
      </c>
      <c r="B918" s="18" t="s">
        <v>31</v>
      </c>
      <c r="C918" s="10">
        <v>2080000</v>
      </c>
      <c r="D918" s="11"/>
      <c r="E918" s="12">
        <f t="shared" si="119"/>
        <v>0</v>
      </c>
      <c r="F918" s="10">
        <f>F919+F920+F921</f>
        <v>0</v>
      </c>
      <c r="G918" s="10">
        <f>G919+G920+G921</f>
        <v>0</v>
      </c>
      <c r="H918" s="10">
        <f>H919+H920+H921</f>
        <v>2080000</v>
      </c>
      <c r="J918" s="7"/>
    </row>
    <row r="919" spans="1:10" hidden="1" x14ac:dyDescent="0.25">
      <c r="A919" s="20" t="s">
        <v>121</v>
      </c>
      <c r="B919" s="18" t="s">
        <v>122</v>
      </c>
      <c r="C919" s="21">
        <v>2000000</v>
      </c>
      <c r="D919" s="22"/>
      <c r="E919" s="23">
        <f t="shared" si="119"/>
        <v>0</v>
      </c>
      <c r="F919" s="21"/>
      <c r="G919" s="21"/>
      <c r="H919" s="21">
        <f t="shared" ref="H919:H921" si="124">C919+F919-G919</f>
        <v>2000000</v>
      </c>
      <c r="J919" s="7"/>
    </row>
    <row r="920" spans="1:10" hidden="1" x14ac:dyDescent="0.25">
      <c r="A920" s="20" t="s">
        <v>83</v>
      </c>
      <c r="B920" s="18" t="s">
        <v>84</v>
      </c>
      <c r="C920" s="21">
        <v>50000</v>
      </c>
      <c r="D920" s="22"/>
      <c r="E920" s="23">
        <f t="shared" si="119"/>
        <v>0</v>
      </c>
      <c r="F920" s="21"/>
      <c r="G920" s="21"/>
      <c r="H920" s="21">
        <f t="shared" si="124"/>
        <v>50000</v>
      </c>
      <c r="J920" s="7"/>
    </row>
    <row r="921" spans="1:10" hidden="1" x14ac:dyDescent="0.25">
      <c r="A921" s="20" t="s">
        <v>85</v>
      </c>
      <c r="B921" s="18" t="s">
        <v>86</v>
      </c>
      <c r="C921" s="21">
        <v>30000</v>
      </c>
      <c r="D921" s="22"/>
      <c r="E921" s="23">
        <f t="shared" si="119"/>
        <v>0</v>
      </c>
      <c r="F921" s="21"/>
      <c r="G921" s="21"/>
      <c r="H921" s="21">
        <f t="shared" si="124"/>
        <v>30000</v>
      </c>
      <c r="J921" s="7"/>
    </row>
    <row r="922" spans="1:10" hidden="1" x14ac:dyDescent="0.25">
      <c r="A922" s="19" t="s">
        <v>24</v>
      </c>
      <c r="B922" s="18" t="s">
        <v>25</v>
      </c>
      <c r="C922" s="10">
        <v>400000</v>
      </c>
      <c r="D922" s="11">
        <v>10039.08</v>
      </c>
      <c r="E922" s="12">
        <f t="shared" si="119"/>
        <v>2.5097700000000001E-2</v>
      </c>
      <c r="F922" s="10">
        <f>F923</f>
        <v>0</v>
      </c>
      <c r="G922" s="10">
        <f>G923</f>
        <v>0</v>
      </c>
      <c r="H922" s="10">
        <f>H923</f>
        <v>400000</v>
      </c>
      <c r="J922" s="7"/>
    </row>
    <row r="923" spans="1:10" hidden="1" x14ac:dyDescent="0.25">
      <c r="A923" s="20" t="s">
        <v>38</v>
      </c>
      <c r="B923" s="18" t="s">
        <v>39</v>
      </c>
      <c r="C923" s="21">
        <v>400000</v>
      </c>
      <c r="D923" s="22">
        <v>10039.08</v>
      </c>
      <c r="E923" s="23">
        <f t="shared" si="119"/>
        <v>2.5097700000000001E-2</v>
      </c>
      <c r="F923" s="21"/>
      <c r="G923" s="21"/>
      <c r="H923" s="21">
        <f>C923+F923-G923</f>
        <v>400000</v>
      </c>
      <c r="J923" s="7"/>
    </row>
    <row r="924" spans="1:10" hidden="1" x14ac:dyDescent="0.25">
      <c r="A924" s="17" t="s">
        <v>133</v>
      </c>
      <c r="B924" s="18" t="s">
        <v>134</v>
      </c>
      <c r="C924" s="10">
        <v>5000</v>
      </c>
      <c r="D924" s="11">
        <v>774965.85</v>
      </c>
      <c r="E924" s="12">
        <f t="shared" si="119"/>
        <v>154.99316999999999</v>
      </c>
      <c r="F924" s="10">
        <f>F925+F929+F932</f>
        <v>0</v>
      </c>
      <c r="G924" s="10">
        <f>G925+G929+G932</f>
        <v>0</v>
      </c>
      <c r="H924" s="10">
        <f>H925+H929+H932</f>
        <v>5000</v>
      </c>
      <c r="J924" s="7"/>
    </row>
    <row r="925" spans="1:10" hidden="1" x14ac:dyDescent="0.25">
      <c r="A925" s="19" t="s">
        <v>30</v>
      </c>
      <c r="B925" s="18" t="s">
        <v>31</v>
      </c>
      <c r="C925" s="10">
        <v>5000</v>
      </c>
      <c r="D925" s="11">
        <v>612302.75</v>
      </c>
      <c r="E925" s="12">
        <f t="shared" si="119"/>
        <v>122.46055</v>
      </c>
      <c r="F925" s="10">
        <f>F926+F927+F928</f>
        <v>0</v>
      </c>
      <c r="G925" s="10">
        <f>G926+G927+G928</f>
        <v>0</v>
      </c>
      <c r="H925" s="10">
        <f>H926+H927+H928</f>
        <v>5000</v>
      </c>
      <c r="J925" s="7"/>
    </row>
    <row r="926" spans="1:10" hidden="1" x14ac:dyDescent="0.25">
      <c r="A926" s="20" t="s">
        <v>121</v>
      </c>
      <c r="B926" s="18" t="s">
        <v>122</v>
      </c>
      <c r="C926" s="21">
        <v>5000</v>
      </c>
      <c r="D926" s="22">
        <v>554295.17000000004</v>
      </c>
      <c r="E926" s="23">
        <f t="shared" si="119"/>
        <v>110.85903400000001</v>
      </c>
      <c r="F926" s="21"/>
      <c r="G926" s="21"/>
      <c r="H926" s="21">
        <f>C926+F926-G926</f>
        <v>5000</v>
      </c>
      <c r="J926" s="7"/>
    </row>
    <row r="927" spans="1:10" hidden="1" x14ac:dyDescent="0.25">
      <c r="A927" s="20" t="s">
        <v>83</v>
      </c>
      <c r="B927" s="18" t="s">
        <v>84</v>
      </c>
      <c r="C927" s="21"/>
      <c r="D927" s="22">
        <v>4095.13</v>
      </c>
      <c r="E927" s="23" t="e">
        <f t="shared" si="119"/>
        <v>#DIV/0!</v>
      </c>
      <c r="F927" s="21"/>
      <c r="G927" s="21"/>
      <c r="H927" s="21">
        <f t="shared" ref="H927:H928" si="125">C927+F927-G927</f>
        <v>0</v>
      </c>
      <c r="J927" s="7"/>
    </row>
    <row r="928" spans="1:10" hidden="1" x14ac:dyDescent="0.25">
      <c r="A928" s="20" t="s">
        <v>85</v>
      </c>
      <c r="B928" s="18" t="s">
        <v>86</v>
      </c>
      <c r="C928" s="21"/>
      <c r="D928" s="22">
        <v>53912.45</v>
      </c>
      <c r="E928" s="23" t="e">
        <f t="shared" si="119"/>
        <v>#DIV/0!</v>
      </c>
      <c r="F928" s="21"/>
      <c r="G928" s="21"/>
      <c r="H928" s="21">
        <f t="shared" si="125"/>
        <v>0</v>
      </c>
      <c r="J928" s="7"/>
    </row>
    <row r="929" spans="1:10" hidden="1" x14ac:dyDescent="0.25">
      <c r="A929" s="19" t="s">
        <v>24</v>
      </c>
      <c r="B929" s="18" t="s">
        <v>25</v>
      </c>
      <c r="C929" s="10"/>
      <c r="D929" s="11">
        <v>106341.4</v>
      </c>
      <c r="E929" s="12" t="e">
        <f t="shared" si="119"/>
        <v>#DIV/0!</v>
      </c>
      <c r="F929" s="10">
        <f>F930+F931</f>
        <v>0</v>
      </c>
      <c r="G929" s="10">
        <f>G930+G931</f>
        <v>0</v>
      </c>
      <c r="H929" s="10">
        <f>H930+H931</f>
        <v>0</v>
      </c>
      <c r="J929" s="7"/>
    </row>
    <row r="930" spans="1:10" hidden="1" x14ac:dyDescent="0.25">
      <c r="A930" s="20" t="s">
        <v>91</v>
      </c>
      <c r="B930" s="18" t="s">
        <v>92</v>
      </c>
      <c r="C930" s="21"/>
      <c r="D930" s="22">
        <v>73783.69</v>
      </c>
      <c r="E930" s="23" t="e">
        <f t="shared" si="119"/>
        <v>#DIV/0!</v>
      </c>
      <c r="F930" s="21"/>
      <c r="G930" s="21"/>
      <c r="H930" s="21">
        <f t="shared" ref="H930:H931" si="126">C930+F930-G930</f>
        <v>0</v>
      </c>
      <c r="J930" s="7"/>
    </row>
    <row r="931" spans="1:10" hidden="1" x14ac:dyDescent="0.25">
      <c r="A931" s="20" t="s">
        <v>38</v>
      </c>
      <c r="B931" s="18" t="s">
        <v>39</v>
      </c>
      <c r="C931" s="21"/>
      <c r="D931" s="22">
        <v>32557.71</v>
      </c>
      <c r="E931" s="23" t="e">
        <f t="shared" si="119"/>
        <v>#DIV/0!</v>
      </c>
      <c r="F931" s="21"/>
      <c r="G931" s="21"/>
      <c r="H931" s="21">
        <f t="shared" si="126"/>
        <v>0</v>
      </c>
      <c r="J931" s="7"/>
    </row>
    <row r="932" spans="1:10" hidden="1" x14ac:dyDescent="0.25">
      <c r="A932" s="19" t="s">
        <v>123</v>
      </c>
      <c r="B932" s="18" t="s">
        <v>124</v>
      </c>
      <c r="C932" s="10"/>
      <c r="D932" s="11">
        <v>56321.7</v>
      </c>
      <c r="E932" s="12" t="e">
        <f t="shared" si="119"/>
        <v>#DIV/0!</v>
      </c>
      <c r="F932" s="10">
        <f>F933</f>
        <v>0</v>
      </c>
      <c r="G932" s="10">
        <f>G933</f>
        <v>0</v>
      </c>
      <c r="H932" s="10">
        <f>H933</f>
        <v>0</v>
      </c>
      <c r="J932" s="7"/>
    </row>
    <row r="933" spans="1:10" hidden="1" x14ac:dyDescent="0.25">
      <c r="A933" s="20">
        <v>4227</v>
      </c>
      <c r="B933" s="18" t="s">
        <v>126</v>
      </c>
      <c r="C933" s="21"/>
      <c r="D933" s="22">
        <v>56321.7</v>
      </c>
      <c r="E933" s="23" t="e">
        <f t="shared" si="119"/>
        <v>#DIV/0!</v>
      </c>
      <c r="F933" s="21"/>
      <c r="G933" s="21"/>
      <c r="H933" s="21">
        <f t="shared" ref="H933" si="127">C933+F933-G933</f>
        <v>0</v>
      </c>
      <c r="J933" s="7"/>
    </row>
    <row r="934" spans="1:10" hidden="1" x14ac:dyDescent="0.25">
      <c r="A934" s="17" t="s">
        <v>257</v>
      </c>
      <c r="B934" s="18" t="s">
        <v>258</v>
      </c>
      <c r="C934" s="10">
        <v>5000</v>
      </c>
      <c r="D934" s="11"/>
      <c r="E934" s="12">
        <f t="shared" si="119"/>
        <v>0</v>
      </c>
      <c r="F934" s="10">
        <f t="shared" ref="F934:H935" si="128">F935</f>
        <v>0</v>
      </c>
      <c r="G934" s="10">
        <f t="shared" si="128"/>
        <v>0</v>
      </c>
      <c r="H934" s="10">
        <f t="shared" si="128"/>
        <v>5000</v>
      </c>
      <c r="J934" s="7"/>
    </row>
    <row r="935" spans="1:10" hidden="1" x14ac:dyDescent="0.25">
      <c r="A935" s="19" t="s">
        <v>42</v>
      </c>
      <c r="B935" s="18" t="s">
        <v>43</v>
      </c>
      <c r="C935" s="10">
        <v>5000</v>
      </c>
      <c r="D935" s="11"/>
      <c r="E935" s="12">
        <f t="shared" si="119"/>
        <v>0</v>
      </c>
      <c r="F935" s="10">
        <f t="shared" si="128"/>
        <v>0</v>
      </c>
      <c r="G935" s="10">
        <f t="shared" si="128"/>
        <v>0</v>
      </c>
      <c r="H935" s="10">
        <f t="shared" si="128"/>
        <v>5000</v>
      </c>
      <c r="J935" s="7"/>
    </row>
    <row r="936" spans="1:10" hidden="1" x14ac:dyDescent="0.25">
      <c r="A936" s="20" t="s">
        <v>110</v>
      </c>
      <c r="B936" s="18" t="s">
        <v>43</v>
      </c>
      <c r="C936" s="21">
        <v>5000</v>
      </c>
      <c r="D936" s="22"/>
      <c r="E936" s="23">
        <f t="shared" si="119"/>
        <v>0</v>
      </c>
      <c r="F936" s="21"/>
      <c r="G936" s="21"/>
      <c r="H936" s="21">
        <f>C936+F936-G936</f>
        <v>5000</v>
      </c>
      <c r="J936" s="7"/>
    </row>
    <row r="937" spans="1:10" hidden="1" x14ac:dyDescent="0.25">
      <c r="A937" s="13" t="s">
        <v>283</v>
      </c>
      <c r="B937" s="14" t="s">
        <v>284</v>
      </c>
      <c r="C937" s="10">
        <v>34532700</v>
      </c>
      <c r="D937" s="11">
        <v>10741398.01</v>
      </c>
      <c r="E937" s="12">
        <f t="shared" si="119"/>
        <v>0.31105004850475054</v>
      </c>
      <c r="F937" s="10">
        <f>F938</f>
        <v>0</v>
      </c>
      <c r="G937" s="10">
        <f>G938</f>
        <v>0</v>
      </c>
      <c r="H937" s="10">
        <f>H938</f>
        <v>34532700</v>
      </c>
      <c r="J937" s="7"/>
    </row>
    <row r="938" spans="1:10" hidden="1" x14ac:dyDescent="0.25">
      <c r="A938" s="15" t="s">
        <v>285</v>
      </c>
      <c r="B938" s="16" t="s">
        <v>286</v>
      </c>
      <c r="C938" s="10">
        <v>34532700</v>
      </c>
      <c r="D938" s="11">
        <v>10741398.01</v>
      </c>
      <c r="E938" s="12">
        <f t="shared" si="119"/>
        <v>0.31105004850475054</v>
      </c>
      <c r="F938" s="10">
        <f>F939+F984</f>
        <v>0</v>
      </c>
      <c r="G938" s="10">
        <f>G939+G984</f>
        <v>0</v>
      </c>
      <c r="H938" s="10">
        <f>H939+H984</f>
        <v>34532700</v>
      </c>
      <c r="J938" s="7"/>
    </row>
    <row r="939" spans="1:10" hidden="1" x14ac:dyDescent="0.25">
      <c r="A939" s="17" t="s">
        <v>16</v>
      </c>
      <c r="B939" s="18" t="s">
        <v>17</v>
      </c>
      <c r="C939" s="10">
        <v>34464700</v>
      </c>
      <c r="D939" s="11">
        <v>10739910.77</v>
      </c>
      <c r="E939" s="12">
        <f t="shared" si="119"/>
        <v>0.3116206080424318</v>
      </c>
      <c r="F939" s="10">
        <f>F940+F943+F945+F947+F951+F957+F967+F969+F977+F975+F980+F982</f>
        <v>0</v>
      </c>
      <c r="G939" s="10">
        <f t="shared" ref="G939:H939" si="129">G940+G943+G945+G947+G951+G957+G967+G969+G977+G975+G980+G982</f>
        <v>0</v>
      </c>
      <c r="H939" s="10">
        <f t="shared" si="129"/>
        <v>34464700</v>
      </c>
      <c r="J939" s="7"/>
    </row>
    <row r="940" spans="1:10" hidden="1" x14ac:dyDescent="0.25">
      <c r="A940" s="19" t="s">
        <v>62</v>
      </c>
      <c r="B940" s="18" t="s">
        <v>63</v>
      </c>
      <c r="C940" s="10">
        <v>27182000</v>
      </c>
      <c r="D940" s="11">
        <v>8811530.8900000006</v>
      </c>
      <c r="E940" s="12">
        <f t="shared" si="119"/>
        <v>0.32416786439555589</v>
      </c>
      <c r="F940" s="10">
        <f>F941+F942</f>
        <v>0</v>
      </c>
      <c r="G940" s="10">
        <f>G941+G942</f>
        <v>0</v>
      </c>
      <c r="H940" s="10">
        <f>H941+H942</f>
        <v>27182000</v>
      </c>
      <c r="J940" s="7"/>
    </row>
    <row r="941" spans="1:10" hidden="1" x14ac:dyDescent="0.25">
      <c r="A941" s="20" t="s">
        <v>64</v>
      </c>
      <c r="B941" s="18" t="s">
        <v>65</v>
      </c>
      <c r="C941" s="21">
        <v>27110000</v>
      </c>
      <c r="D941" s="22">
        <v>8788270.4499999993</v>
      </c>
      <c r="E941" s="23">
        <f t="shared" si="119"/>
        <v>0.32417080228697892</v>
      </c>
      <c r="F941" s="21"/>
      <c r="G941" s="21"/>
      <c r="H941" s="21">
        <f t="shared" ref="H941:H942" si="130">C941+F941-G941</f>
        <v>27110000</v>
      </c>
      <c r="J941" s="7"/>
    </row>
    <row r="942" spans="1:10" hidden="1" x14ac:dyDescent="0.25">
      <c r="A942" s="20" t="s">
        <v>66</v>
      </c>
      <c r="B942" s="18" t="s">
        <v>67</v>
      </c>
      <c r="C942" s="21">
        <v>72000</v>
      </c>
      <c r="D942" s="22">
        <v>23260.44</v>
      </c>
      <c r="E942" s="23">
        <f t="shared" si="119"/>
        <v>0.32306166666666664</v>
      </c>
      <c r="F942" s="21"/>
      <c r="G942" s="21"/>
      <c r="H942" s="21">
        <f t="shared" si="130"/>
        <v>72000</v>
      </c>
      <c r="J942" s="7"/>
    </row>
    <row r="943" spans="1:10" hidden="1" x14ac:dyDescent="0.25">
      <c r="A943" s="19" t="s">
        <v>70</v>
      </c>
      <c r="B943" s="18" t="s">
        <v>71</v>
      </c>
      <c r="C943" s="10">
        <v>373000</v>
      </c>
      <c r="D943" s="11">
        <v>38055.15</v>
      </c>
      <c r="E943" s="12">
        <f t="shared" si="119"/>
        <v>0.10202453083109921</v>
      </c>
      <c r="F943" s="10">
        <f>F944</f>
        <v>0</v>
      </c>
      <c r="G943" s="10">
        <f>G944</f>
        <v>0</v>
      </c>
      <c r="H943" s="10">
        <f>H944</f>
        <v>373000</v>
      </c>
      <c r="J943" s="7"/>
    </row>
    <row r="944" spans="1:10" hidden="1" x14ac:dyDescent="0.25">
      <c r="A944" s="20" t="s">
        <v>72</v>
      </c>
      <c r="B944" s="18" t="s">
        <v>71</v>
      </c>
      <c r="C944" s="21">
        <v>373000</v>
      </c>
      <c r="D944" s="22">
        <v>38055.15</v>
      </c>
      <c r="E944" s="23">
        <f t="shared" si="119"/>
        <v>0.10202453083109921</v>
      </c>
      <c r="F944" s="21"/>
      <c r="G944" s="21"/>
      <c r="H944" s="21">
        <f>C944+F944-G944</f>
        <v>373000</v>
      </c>
      <c r="J944" s="7"/>
    </row>
    <row r="945" spans="1:10" hidden="1" x14ac:dyDescent="0.25">
      <c r="A945" s="19" t="s">
        <v>73</v>
      </c>
      <c r="B945" s="18" t="s">
        <v>74</v>
      </c>
      <c r="C945" s="10">
        <v>4458000</v>
      </c>
      <c r="D945" s="11">
        <v>1446629.7</v>
      </c>
      <c r="E945" s="12">
        <f t="shared" si="119"/>
        <v>0.32450195154777928</v>
      </c>
      <c r="F945" s="10">
        <f>F946</f>
        <v>0</v>
      </c>
      <c r="G945" s="10">
        <f>G946</f>
        <v>0</v>
      </c>
      <c r="H945" s="10">
        <f>H946</f>
        <v>4458000</v>
      </c>
      <c r="J945" s="7"/>
    </row>
    <row r="946" spans="1:10" hidden="1" x14ac:dyDescent="0.25">
      <c r="A946" s="20" t="s">
        <v>77</v>
      </c>
      <c r="B946" s="18" t="s">
        <v>78</v>
      </c>
      <c r="C946" s="21">
        <v>4458000</v>
      </c>
      <c r="D946" s="22">
        <v>1446629.7</v>
      </c>
      <c r="E946" s="23">
        <f t="shared" si="119"/>
        <v>0.32450195154777928</v>
      </c>
      <c r="F946" s="21"/>
      <c r="G946" s="21"/>
      <c r="H946" s="21">
        <f>C946+F946-G946</f>
        <v>4458000</v>
      </c>
      <c r="J946" s="7"/>
    </row>
    <row r="947" spans="1:10" hidden="1" x14ac:dyDescent="0.25">
      <c r="A947" s="19" t="s">
        <v>18</v>
      </c>
      <c r="B947" s="18" t="s">
        <v>19</v>
      </c>
      <c r="C947" s="10">
        <v>910000</v>
      </c>
      <c r="D947" s="11">
        <v>238620.89</v>
      </c>
      <c r="E947" s="12">
        <f t="shared" si="119"/>
        <v>0.26222075824175828</v>
      </c>
      <c r="F947" s="10">
        <f>F948+F949+F950</f>
        <v>0</v>
      </c>
      <c r="G947" s="10">
        <f>G948+G949+G950</f>
        <v>0</v>
      </c>
      <c r="H947" s="10">
        <f>H948+H949+H950</f>
        <v>910000</v>
      </c>
      <c r="J947" s="7"/>
    </row>
    <row r="948" spans="1:10" hidden="1" x14ac:dyDescent="0.25">
      <c r="A948" s="20" t="s">
        <v>20</v>
      </c>
      <c r="B948" s="18" t="s">
        <v>21</v>
      </c>
      <c r="C948" s="21">
        <v>95000</v>
      </c>
      <c r="D948" s="22">
        <v>10000</v>
      </c>
      <c r="E948" s="23">
        <f t="shared" si="119"/>
        <v>0.10526315789473684</v>
      </c>
      <c r="F948" s="21"/>
      <c r="G948" s="21"/>
      <c r="H948" s="21">
        <f t="shared" ref="H948:H950" si="131">C948+F948-G948</f>
        <v>95000</v>
      </c>
      <c r="J948" s="7"/>
    </row>
    <row r="949" spans="1:10" hidden="1" x14ac:dyDescent="0.25">
      <c r="A949" s="20" t="s">
        <v>79</v>
      </c>
      <c r="B949" s="18" t="s">
        <v>80</v>
      </c>
      <c r="C949" s="21">
        <v>790000</v>
      </c>
      <c r="D949" s="22">
        <v>223620.89</v>
      </c>
      <c r="E949" s="23">
        <f t="shared" si="119"/>
        <v>0.28306441772151902</v>
      </c>
      <c r="F949" s="21"/>
      <c r="G949" s="21"/>
      <c r="H949" s="21">
        <f t="shared" si="131"/>
        <v>790000</v>
      </c>
      <c r="J949" s="7"/>
    </row>
    <row r="950" spans="1:10" hidden="1" x14ac:dyDescent="0.25">
      <c r="A950" s="20" t="s">
        <v>22</v>
      </c>
      <c r="B950" s="18" t="s">
        <v>23</v>
      </c>
      <c r="C950" s="21">
        <v>25000</v>
      </c>
      <c r="D950" s="22">
        <v>5000</v>
      </c>
      <c r="E950" s="23">
        <f t="shared" si="119"/>
        <v>0.2</v>
      </c>
      <c r="F950" s="21"/>
      <c r="G950" s="21"/>
      <c r="H950" s="21">
        <f t="shared" si="131"/>
        <v>25000</v>
      </c>
      <c r="J950" s="7"/>
    </row>
    <row r="951" spans="1:10" hidden="1" x14ac:dyDescent="0.25">
      <c r="A951" s="19" t="s">
        <v>30</v>
      </c>
      <c r="B951" s="18" t="s">
        <v>31</v>
      </c>
      <c r="C951" s="10">
        <v>539000</v>
      </c>
      <c r="D951" s="11">
        <v>89209.05</v>
      </c>
      <c r="E951" s="12">
        <f t="shared" si="119"/>
        <v>0.16550844155844158</v>
      </c>
      <c r="F951" s="10">
        <f>F952+F953+F954+F955+F956</f>
        <v>0</v>
      </c>
      <c r="G951" s="10">
        <f>G952+G953+G954+G955+G956</f>
        <v>0</v>
      </c>
      <c r="H951" s="10">
        <f>H952+H953+H954+H955+H956</f>
        <v>539000</v>
      </c>
      <c r="J951" s="7"/>
    </row>
    <row r="952" spans="1:10" hidden="1" x14ac:dyDescent="0.25">
      <c r="A952" s="20" t="s">
        <v>32</v>
      </c>
      <c r="B952" s="18" t="s">
        <v>33</v>
      </c>
      <c r="C952" s="21">
        <v>330000</v>
      </c>
      <c r="D952" s="22">
        <v>59914.54</v>
      </c>
      <c r="E952" s="23">
        <f t="shared" si="119"/>
        <v>0.18155921212121212</v>
      </c>
      <c r="F952" s="21"/>
      <c r="G952" s="21"/>
      <c r="H952" s="21">
        <f t="shared" ref="H952:H956" si="132">C952+F952-G952</f>
        <v>330000</v>
      </c>
      <c r="J952" s="7"/>
    </row>
    <row r="953" spans="1:10" hidden="1" x14ac:dyDescent="0.25">
      <c r="A953" s="20" t="s">
        <v>83</v>
      </c>
      <c r="B953" s="18" t="s">
        <v>84</v>
      </c>
      <c r="C953" s="21">
        <v>181000</v>
      </c>
      <c r="D953" s="22">
        <v>27000.01</v>
      </c>
      <c r="E953" s="23">
        <f t="shared" si="119"/>
        <v>0.14917132596685082</v>
      </c>
      <c r="F953" s="21"/>
      <c r="G953" s="21"/>
      <c r="H953" s="21">
        <f t="shared" si="132"/>
        <v>181000</v>
      </c>
      <c r="J953" s="7"/>
    </row>
    <row r="954" spans="1:10" hidden="1" x14ac:dyDescent="0.25">
      <c r="A954" s="20" t="s">
        <v>85</v>
      </c>
      <c r="B954" s="18" t="s">
        <v>86</v>
      </c>
      <c r="C954" s="21">
        <v>10000</v>
      </c>
      <c r="D954" s="22">
        <v>1000</v>
      </c>
      <c r="E954" s="23">
        <f t="shared" si="119"/>
        <v>0.1</v>
      </c>
      <c r="F954" s="21"/>
      <c r="G954" s="21"/>
      <c r="H954" s="21">
        <f t="shared" si="132"/>
        <v>10000</v>
      </c>
      <c r="J954" s="7"/>
    </row>
    <row r="955" spans="1:10" hidden="1" x14ac:dyDescent="0.25">
      <c r="A955" s="20" t="s">
        <v>87</v>
      </c>
      <c r="B955" s="18" t="s">
        <v>88</v>
      </c>
      <c r="C955" s="21">
        <v>16000</v>
      </c>
      <c r="D955" s="22"/>
      <c r="E955" s="23">
        <f t="shared" si="119"/>
        <v>0</v>
      </c>
      <c r="F955" s="21"/>
      <c r="G955" s="21"/>
      <c r="H955" s="21">
        <f t="shared" si="132"/>
        <v>16000</v>
      </c>
      <c r="J955" s="7"/>
    </row>
    <row r="956" spans="1:10" hidden="1" x14ac:dyDescent="0.25">
      <c r="A956" s="20" t="s">
        <v>34</v>
      </c>
      <c r="B956" s="18" t="s">
        <v>35</v>
      </c>
      <c r="C956" s="21">
        <v>2000</v>
      </c>
      <c r="D956" s="22">
        <v>1294.5</v>
      </c>
      <c r="E956" s="23">
        <f t="shared" si="119"/>
        <v>0.64724999999999999</v>
      </c>
      <c r="F956" s="21"/>
      <c r="G956" s="21"/>
      <c r="H956" s="21">
        <f t="shared" si="132"/>
        <v>2000</v>
      </c>
      <c r="J956" s="7"/>
    </row>
    <row r="957" spans="1:10" hidden="1" x14ac:dyDescent="0.25">
      <c r="A957" s="19" t="s">
        <v>24</v>
      </c>
      <c r="B957" s="18" t="s">
        <v>25</v>
      </c>
      <c r="C957" s="10">
        <v>844500</v>
      </c>
      <c r="D957" s="11">
        <v>92868.21</v>
      </c>
      <c r="E957" s="12">
        <f t="shared" si="119"/>
        <v>0.10996827708703376</v>
      </c>
      <c r="F957" s="10">
        <f>F958+F959+F960+F961+F962+F963+F964+F965+F966</f>
        <v>0</v>
      </c>
      <c r="G957" s="10">
        <f>G958+G959+G960+G961+G962+G963+G964+G965+G966</f>
        <v>0</v>
      </c>
      <c r="H957" s="10">
        <f>H958+H959+H960+H961+H962+H963+H964+H965+H966</f>
        <v>844500</v>
      </c>
      <c r="J957" s="7"/>
    </row>
    <row r="958" spans="1:10" hidden="1" x14ac:dyDescent="0.25">
      <c r="A958" s="20" t="s">
        <v>89</v>
      </c>
      <c r="B958" s="18" t="s">
        <v>90</v>
      </c>
      <c r="C958" s="21">
        <v>260000</v>
      </c>
      <c r="D958" s="22">
        <v>43098.27</v>
      </c>
      <c r="E958" s="23">
        <f t="shared" si="119"/>
        <v>0.16576257692307692</v>
      </c>
      <c r="F958" s="21"/>
      <c r="G958" s="21"/>
      <c r="H958" s="21">
        <f t="shared" ref="H958:H966" si="133">C958+F958-G958</f>
        <v>260000</v>
      </c>
      <c r="J958" s="7"/>
    </row>
    <row r="959" spans="1:10" hidden="1" x14ac:dyDescent="0.25">
      <c r="A959" s="20" t="s">
        <v>91</v>
      </c>
      <c r="B959" s="18" t="s">
        <v>92</v>
      </c>
      <c r="C959" s="21">
        <v>233000</v>
      </c>
      <c r="D959" s="22">
        <v>6036.15</v>
      </c>
      <c r="E959" s="23">
        <f t="shared" si="119"/>
        <v>2.5906223175965665E-2</v>
      </c>
      <c r="F959" s="21"/>
      <c r="G959" s="21"/>
      <c r="H959" s="21">
        <f t="shared" si="133"/>
        <v>233000</v>
      </c>
      <c r="J959" s="7"/>
    </row>
    <row r="960" spans="1:10" hidden="1" x14ac:dyDescent="0.25">
      <c r="A960" s="20" t="s">
        <v>93</v>
      </c>
      <c r="B960" s="18" t="s">
        <v>94</v>
      </c>
      <c r="C960" s="21">
        <v>18000</v>
      </c>
      <c r="D960" s="22">
        <v>8631</v>
      </c>
      <c r="E960" s="23">
        <f t="shared" si="119"/>
        <v>0.47949999999999998</v>
      </c>
      <c r="F960" s="21"/>
      <c r="G960" s="21"/>
      <c r="H960" s="21">
        <f t="shared" si="133"/>
        <v>18000</v>
      </c>
      <c r="J960" s="7"/>
    </row>
    <row r="961" spans="1:10" hidden="1" x14ac:dyDescent="0.25">
      <c r="A961" s="20" t="s">
        <v>95</v>
      </c>
      <c r="B961" s="18" t="s">
        <v>96</v>
      </c>
      <c r="C961" s="21">
        <v>110000</v>
      </c>
      <c r="D961" s="22">
        <v>14546.69</v>
      </c>
      <c r="E961" s="23">
        <f t="shared" si="119"/>
        <v>0.13224263636363637</v>
      </c>
      <c r="F961" s="21"/>
      <c r="G961" s="21"/>
      <c r="H961" s="21">
        <f t="shared" si="133"/>
        <v>110000</v>
      </c>
      <c r="J961" s="7"/>
    </row>
    <row r="962" spans="1:10" hidden="1" x14ac:dyDescent="0.25">
      <c r="A962" s="20" t="s">
        <v>97</v>
      </c>
      <c r="B962" s="18" t="s">
        <v>98</v>
      </c>
      <c r="C962" s="21">
        <v>78000</v>
      </c>
      <c r="D962" s="22">
        <v>14032.32</v>
      </c>
      <c r="E962" s="23">
        <f t="shared" ref="E962:E1037" si="134">D962/C962</f>
        <v>0.17990153846153845</v>
      </c>
      <c r="F962" s="21"/>
      <c r="G962" s="21"/>
      <c r="H962" s="21">
        <f t="shared" si="133"/>
        <v>78000</v>
      </c>
      <c r="J962" s="7"/>
    </row>
    <row r="963" spans="1:10" hidden="1" x14ac:dyDescent="0.25">
      <c r="A963" s="20" t="s">
        <v>36</v>
      </c>
      <c r="B963" s="18" t="s">
        <v>37</v>
      </c>
      <c r="C963" s="21">
        <v>5500</v>
      </c>
      <c r="D963" s="22">
        <v>1000</v>
      </c>
      <c r="E963" s="23">
        <f t="shared" si="134"/>
        <v>0.18181818181818182</v>
      </c>
      <c r="F963" s="21"/>
      <c r="G963" s="21"/>
      <c r="H963" s="21">
        <f t="shared" si="133"/>
        <v>5500</v>
      </c>
      <c r="J963" s="7"/>
    </row>
    <row r="964" spans="1:10" hidden="1" x14ac:dyDescent="0.25">
      <c r="A964" s="20" t="s">
        <v>26</v>
      </c>
      <c r="B964" s="18" t="s">
        <v>27</v>
      </c>
      <c r="C964" s="21">
        <v>50000</v>
      </c>
      <c r="D964" s="22">
        <v>1982.4</v>
      </c>
      <c r="E964" s="23">
        <f t="shared" si="134"/>
        <v>3.9648000000000003E-2</v>
      </c>
      <c r="F964" s="21"/>
      <c r="G964" s="21"/>
      <c r="H964" s="21">
        <f t="shared" si="133"/>
        <v>50000</v>
      </c>
      <c r="J964" s="7"/>
    </row>
    <row r="965" spans="1:10" hidden="1" x14ac:dyDescent="0.25">
      <c r="A965" s="20" t="s">
        <v>155</v>
      </c>
      <c r="B965" s="18" t="s">
        <v>156</v>
      </c>
      <c r="C965" s="21">
        <v>60000</v>
      </c>
      <c r="D965" s="22">
        <v>25</v>
      </c>
      <c r="E965" s="23">
        <f t="shared" si="134"/>
        <v>4.1666666666666669E-4</v>
      </c>
      <c r="F965" s="21"/>
      <c r="G965" s="21"/>
      <c r="H965" s="21">
        <f t="shared" si="133"/>
        <v>60000</v>
      </c>
      <c r="J965" s="7"/>
    </row>
    <row r="966" spans="1:10" hidden="1" x14ac:dyDescent="0.25">
      <c r="A966" s="20" t="s">
        <v>38</v>
      </c>
      <c r="B966" s="18" t="s">
        <v>39</v>
      </c>
      <c r="C966" s="21">
        <v>30000</v>
      </c>
      <c r="D966" s="22">
        <v>3516.38</v>
      </c>
      <c r="E966" s="23">
        <f t="shared" si="134"/>
        <v>0.11721266666666667</v>
      </c>
      <c r="F966" s="21"/>
      <c r="G966" s="21"/>
      <c r="H966" s="21">
        <f t="shared" si="133"/>
        <v>30000</v>
      </c>
      <c r="J966" s="7"/>
    </row>
    <row r="967" spans="1:10" hidden="1" x14ac:dyDescent="0.25">
      <c r="A967" s="19" t="s">
        <v>99</v>
      </c>
      <c r="B967" s="18" t="s">
        <v>100</v>
      </c>
      <c r="C967" s="10">
        <v>6200</v>
      </c>
      <c r="D967" s="11"/>
      <c r="E967" s="12">
        <f t="shared" si="134"/>
        <v>0</v>
      </c>
      <c r="F967" s="10">
        <f>F968</f>
        <v>0</v>
      </c>
      <c r="G967" s="10">
        <f>G968</f>
        <v>0</v>
      </c>
      <c r="H967" s="10">
        <f>H968</f>
        <v>6200</v>
      </c>
      <c r="J967" s="7"/>
    </row>
    <row r="968" spans="1:10" hidden="1" x14ac:dyDescent="0.25">
      <c r="A968" s="20" t="s">
        <v>101</v>
      </c>
      <c r="B968" s="18" t="s">
        <v>100</v>
      </c>
      <c r="C968" s="21">
        <v>6200</v>
      </c>
      <c r="D968" s="22"/>
      <c r="E968" s="23">
        <f t="shared" si="134"/>
        <v>0</v>
      </c>
      <c r="F968" s="21"/>
      <c r="G968" s="21"/>
      <c r="H968" s="21">
        <f>C968+F968-G968</f>
        <v>6200</v>
      </c>
      <c r="J968" s="7"/>
    </row>
    <row r="969" spans="1:10" hidden="1" x14ac:dyDescent="0.25">
      <c r="A969" s="19" t="s">
        <v>42</v>
      </c>
      <c r="B969" s="18" t="s">
        <v>43</v>
      </c>
      <c r="C969" s="10">
        <v>69000</v>
      </c>
      <c r="D969" s="11">
        <v>21996.880000000001</v>
      </c>
      <c r="E969" s="12">
        <f t="shared" si="134"/>
        <v>0.31879536231884059</v>
      </c>
      <c r="F969" s="10">
        <f>F970+F971+F972+F974+F973</f>
        <v>0</v>
      </c>
      <c r="G969" s="10">
        <f t="shared" ref="G969:H969" si="135">G970+G971+G972+G974+G973</f>
        <v>0</v>
      </c>
      <c r="H969" s="10">
        <f t="shared" si="135"/>
        <v>69000</v>
      </c>
      <c r="J969" s="7"/>
    </row>
    <row r="970" spans="1:10" hidden="1" x14ac:dyDescent="0.25">
      <c r="A970" s="20" t="s">
        <v>102</v>
      </c>
      <c r="B970" s="18" t="s">
        <v>103</v>
      </c>
      <c r="C970" s="21">
        <v>13000</v>
      </c>
      <c r="D970" s="22"/>
      <c r="E970" s="23">
        <f t="shared" si="134"/>
        <v>0</v>
      </c>
      <c r="F970" s="21"/>
      <c r="G970" s="21"/>
      <c r="H970" s="21">
        <f t="shared" ref="H970:H974" si="136">C970+F970-G970</f>
        <v>13000</v>
      </c>
      <c r="J970" s="7"/>
    </row>
    <row r="971" spans="1:10" hidden="1" x14ac:dyDescent="0.25">
      <c r="A971" s="20" t="s">
        <v>104</v>
      </c>
      <c r="B971" s="18" t="s">
        <v>105</v>
      </c>
      <c r="C971" s="21">
        <v>20000</v>
      </c>
      <c r="D971" s="22">
        <v>1000</v>
      </c>
      <c r="E971" s="23">
        <f t="shared" si="134"/>
        <v>0.05</v>
      </c>
      <c r="F971" s="21"/>
      <c r="G971" s="21"/>
      <c r="H971" s="21">
        <f t="shared" si="136"/>
        <v>20000</v>
      </c>
      <c r="J971" s="7"/>
    </row>
    <row r="972" spans="1:10" hidden="1" x14ac:dyDescent="0.25">
      <c r="A972" s="20" t="s">
        <v>106</v>
      </c>
      <c r="B972" s="18" t="s">
        <v>107</v>
      </c>
      <c r="C972" s="21">
        <v>20000</v>
      </c>
      <c r="D972" s="22">
        <v>19900</v>
      </c>
      <c r="E972" s="23">
        <f t="shared" si="134"/>
        <v>0.995</v>
      </c>
      <c r="F972" s="21"/>
      <c r="G972" s="21"/>
      <c r="H972" s="21">
        <f t="shared" si="136"/>
        <v>20000</v>
      </c>
      <c r="J972" s="7"/>
    </row>
    <row r="973" spans="1:10" hidden="1" x14ac:dyDescent="0.25">
      <c r="A973" s="20" t="s">
        <v>44</v>
      </c>
      <c r="B973" s="18" t="s">
        <v>45</v>
      </c>
      <c r="C973" s="21">
        <v>1000</v>
      </c>
      <c r="D973" s="22"/>
      <c r="E973" s="23">
        <f t="shared" si="134"/>
        <v>0</v>
      </c>
      <c r="F973" s="21"/>
      <c r="G973" s="21"/>
      <c r="H973" s="21">
        <f t="shared" si="136"/>
        <v>1000</v>
      </c>
      <c r="J973" s="7"/>
    </row>
    <row r="974" spans="1:10" hidden="1" x14ac:dyDescent="0.25">
      <c r="A974" s="20" t="s">
        <v>110</v>
      </c>
      <c r="B974" s="18" t="s">
        <v>43</v>
      </c>
      <c r="C974" s="21">
        <v>15000</v>
      </c>
      <c r="D974" s="22">
        <v>1096.8800000000001</v>
      </c>
      <c r="E974" s="23">
        <f t="shared" si="134"/>
        <v>7.3125333333333334E-2</v>
      </c>
      <c r="F974" s="21"/>
      <c r="G974" s="21"/>
      <c r="H974" s="21">
        <f t="shared" si="136"/>
        <v>15000</v>
      </c>
      <c r="J974" s="7"/>
    </row>
    <row r="975" spans="1:10" hidden="1" x14ac:dyDescent="0.25">
      <c r="A975" s="19" t="s">
        <v>277</v>
      </c>
      <c r="B975" s="18" t="s">
        <v>278</v>
      </c>
      <c r="C975" s="10">
        <v>6000</v>
      </c>
      <c r="D975" s="11"/>
      <c r="E975" s="12">
        <f t="shared" si="134"/>
        <v>0</v>
      </c>
      <c r="F975" s="10">
        <f>F976</f>
        <v>0</v>
      </c>
      <c r="G975" s="10">
        <f>G976</f>
        <v>0</v>
      </c>
      <c r="H975" s="10">
        <f>H976</f>
        <v>6000</v>
      </c>
      <c r="J975" s="7"/>
    </row>
    <row r="976" spans="1:10" hidden="1" x14ac:dyDescent="0.25">
      <c r="A976" s="20" t="s">
        <v>279</v>
      </c>
      <c r="B976" s="18" t="s">
        <v>280</v>
      </c>
      <c r="C976" s="21">
        <v>6000</v>
      </c>
      <c r="D976" s="22"/>
      <c r="E976" s="23">
        <f t="shared" si="134"/>
        <v>0</v>
      </c>
      <c r="F976" s="21"/>
      <c r="G976" s="21"/>
      <c r="H976" s="21">
        <f>C976+F976-G976</f>
        <v>6000</v>
      </c>
      <c r="J976" s="7"/>
    </row>
    <row r="977" spans="1:10" hidden="1" x14ac:dyDescent="0.25">
      <c r="A977" s="19" t="s">
        <v>111</v>
      </c>
      <c r="B977" s="18" t="s">
        <v>112</v>
      </c>
      <c r="C977" s="10">
        <v>7000</v>
      </c>
      <c r="D977" s="11">
        <v>1000</v>
      </c>
      <c r="E977" s="12">
        <f t="shared" si="134"/>
        <v>0.14285714285714285</v>
      </c>
      <c r="F977" s="10">
        <f>F979+F978</f>
        <v>0</v>
      </c>
      <c r="G977" s="10">
        <f t="shared" ref="G977:H977" si="137">G979+G978</f>
        <v>0</v>
      </c>
      <c r="H977" s="10">
        <f t="shared" si="137"/>
        <v>7000</v>
      </c>
      <c r="J977" s="7"/>
    </row>
    <row r="978" spans="1:10" hidden="1" x14ac:dyDescent="0.25">
      <c r="A978" s="20" t="s">
        <v>113</v>
      </c>
      <c r="B978" s="18" t="s">
        <v>114</v>
      </c>
      <c r="C978" s="21">
        <v>6000</v>
      </c>
      <c r="D978" s="22">
        <v>1000</v>
      </c>
      <c r="E978" s="23">
        <f t="shared" si="134"/>
        <v>0.16666666666666666</v>
      </c>
      <c r="F978" s="21"/>
      <c r="G978" s="21"/>
      <c r="H978" s="21">
        <f t="shared" ref="H978:H979" si="138">C978+F978-G978</f>
        <v>6000</v>
      </c>
      <c r="J978" s="7"/>
    </row>
    <row r="979" spans="1:10" hidden="1" x14ac:dyDescent="0.25">
      <c r="A979" s="20" t="s">
        <v>115</v>
      </c>
      <c r="B979" s="18" t="s">
        <v>116</v>
      </c>
      <c r="C979" s="21">
        <v>1000</v>
      </c>
      <c r="D979" s="22"/>
      <c r="E979" s="23">
        <f t="shared" si="134"/>
        <v>0</v>
      </c>
      <c r="F979" s="21"/>
      <c r="G979" s="21"/>
      <c r="H979" s="21">
        <f t="shared" si="138"/>
        <v>1000</v>
      </c>
      <c r="J979" s="7"/>
    </row>
    <row r="980" spans="1:10" hidden="1" x14ac:dyDescent="0.25">
      <c r="A980" s="19" t="s">
        <v>123</v>
      </c>
      <c r="B980" s="18" t="s">
        <v>124</v>
      </c>
      <c r="C980" s="10">
        <v>20000</v>
      </c>
      <c r="D980" s="11"/>
      <c r="E980" s="12">
        <f t="shared" si="134"/>
        <v>0</v>
      </c>
      <c r="F980" s="10">
        <f>F981</f>
        <v>0</v>
      </c>
      <c r="G980" s="10">
        <f>G981</f>
        <v>0</v>
      </c>
      <c r="H980" s="10">
        <f>H981</f>
        <v>20000</v>
      </c>
      <c r="J980" s="7"/>
    </row>
    <row r="981" spans="1:10" hidden="1" x14ac:dyDescent="0.25">
      <c r="A981" s="20" t="s">
        <v>200</v>
      </c>
      <c r="B981" s="18" t="s">
        <v>201</v>
      </c>
      <c r="C981" s="21">
        <v>20000</v>
      </c>
      <c r="D981" s="22"/>
      <c r="E981" s="23">
        <f t="shared" si="134"/>
        <v>0</v>
      </c>
      <c r="F981" s="21"/>
      <c r="G981" s="21"/>
      <c r="H981" s="21">
        <f>C981+F981-G981</f>
        <v>20000</v>
      </c>
      <c r="J981" s="7"/>
    </row>
    <row r="982" spans="1:10" hidden="1" x14ac:dyDescent="0.25">
      <c r="A982" s="19" t="s">
        <v>208</v>
      </c>
      <c r="B982" s="18" t="s">
        <v>209</v>
      </c>
      <c r="C982" s="10">
        <v>50000</v>
      </c>
      <c r="D982" s="11"/>
      <c r="E982" s="12">
        <f t="shared" si="134"/>
        <v>0</v>
      </c>
      <c r="F982" s="10">
        <f>F983</f>
        <v>0</v>
      </c>
      <c r="G982" s="10">
        <f>G983</f>
        <v>0</v>
      </c>
      <c r="H982" s="10">
        <f>H983</f>
        <v>50000</v>
      </c>
      <c r="J982" s="7"/>
    </row>
    <row r="983" spans="1:10" hidden="1" x14ac:dyDescent="0.25">
      <c r="A983" s="20" t="s">
        <v>210</v>
      </c>
      <c r="B983" s="18" t="s">
        <v>211</v>
      </c>
      <c r="C983" s="21">
        <v>50000</v>
      </c>
      <c r="D983" s="22"/>
      <c r="E983" s="23">
        <f t="shared" si="134"/>
        <v>0</v>
      </c>
      <c r="F983" s="21"/>
      <c r="G983" s="21"/>
      <c r="H983" s="21">
        <f>C983+F983-G983</f>
        <v>50000</v>
      </c>
      <c r="J983" s="7"/>
    </row>
    <row r="984" spans="1:10" hidden="1" x14ac:dyDescent="0.25">
      <c r="A984" s="17" t="s">
        <v>119</v>
      </c>
      <c r="B984" s="18" t="s">
        <v>120</v>
      </c>
      <c r="C984" s="10">
        <v>68000</v>
      </c>
      <c r="D984" s="11">
        <v>1487.24</v>
      </c>
      <c r="E984" s="12">
        <f t="shared" si="134"/>
        <v>2.1871176470588234E-2</v>
      </c>
      <c r="F984" s="10">
        <f>F985+F988+F990</f>
        <v>0</v>
      </c>
      <c r="G984" s="10">
        <f>G985+G988+G990</f>
        <v>0</v>
      </c>
      <c r="H984" s="10">
        <f>H985+H988+H990</f>
        <v>68000</v>
      </c>
      <c r="J984" s="7"/>
    </row>
    <row r="985" spans="1:10" hidden="1" x14ac:dyDescent="0.25">
      <c r="A985" s="19" t="s">
        <v>30</v>
      </c>
      <c r="B985" s="18" t="s">
        <v>31</v>
      </c>
      <c r="C985" s="10">
        <v>55000</v>
      </c>
      <c r="D985" s="11">
        <v>1487.24</v>
      </c>
      <c r="E985" s="12">
        <f t="shared" si="134"/>
        <v>2.7040727272727272E-2</v>
      </c>
      <c r="F985" s="10">
        <f>F987+F986</f>
        <v>0</v>
      </c>
      <c r="G985" s="10">
        <f t="shared" ref="G985:H985" si="139">G987+G986</f>
        <v>0</v>
      </c>
      <c r="H985" s="10">
        <f t="shared" si="139"/>
        <v>55000</v>
      </c>
      <c r="J985" s="7"/>
    </row>
    <row r="986" spans="1:10" hidden="1" x14ac:dyDescent="0.25">
      <c r="A986" s="20" t="s">
        <v>121</v>
      </c>
      <c r="B986" s="18" t="s">
        <v>122</v>
      </c>
      <c r="C986" s="21">
        <v>53000</v>
      </c>
      <c r="D986" s="22">
        <v>1487.24</v>
      </c>
      <c r="E986" s="23">
        <f t="shared" si="134"/>
        <v>2.8061132075471697E-2</v>
      </c>
      <c r="F986" s="21"/>
      <c r="G986" s="21"/>
      <c r="H986" s="21">
        <f t="shared" ref="H986:H987" si="140">C986+F986-G986</f>
        <v>53000</v>
      </c>
      <c r="J986" s="7"/>
    </row>
    <row r="987" spans="1:10" hidden="1" x14ac:dyDescent="0.25">
      <c r="A987" s="20" t="s">
        <v>87</v>
      </c>
      <c r="B987" s="18" t="s">
        <v>88</v>
      </c>
      <c r="C987" s="21">
        <v>2000</v>
      </c>
      <c r="D987" s="22"/>
      <c r="E987" s="23">
        <f t="shared" si="134"/>
        <v>0</v>
      </c>
      <c r="F987" s="21"/>
      <c r="G987" s="21"/>
      <c r="H987" s="21">
        <f t="shared" si="140"/>
        <v>2000</v>
      </c>
      <c r="J987" s="7"/>
    </row>
    <row r="988" spans="1:10" hidden="1" x14ac:dyDescent="0.25">
      <c r="A988" s="19" t="s">
        <v>24</v>
      </c>
      <c r="B988" s="18" t="s">
        <v>25</v>
      </c>
      <c r="C988" s="10">
        <v>5000</v>
      </c>
      <c r="D988" s="11"/>
      <c r="E988" s="12">
        <f t="shared" si="134"/>
        <v>0</v>
      </c>
      <c r="F988" s="10">
        <f>F989</f>
        <v>0</v>
      </c>
      <c r="G988" s="10">
        <f t="shared" ref="G988:H988" si="141">G989</f>
        <v>0</v>
      </c>
      <c r="H988" s="10">
        <f t="shared" si="141"/>
        <v>5000</v>
      </c>
      <c r="J988" s="7"/>
    </row>
    <row r="989" spans="1:10" hidden="1" x14ac:dyDescent="0.25">
      <c r="A989" s="20" t="s">
        <v>91</v>
      </c>
      <c r="B989" s="18" t="s">
        <v>92</v>
      </c>
      <c r="C989" s="21">
        <v>5000</v>
      </c>
      <c r="D989" s="22"/>
      <c r="E989" s="23">
        <f t="shared" si="134"/>
        <v>0</v>
      </c>
      <c r="F989" s="21"/>
      <c r="G989" s="21"/>
      <c r="H989" s="21">
        <f>C989+F989-G989</f>
        <v>5000</v>
      </c>
      <c r="J989" s="7"/>
    </row>
    <row r="990" spans="1:10" hidden="1" x14ac:dyDescent="0.25">
      <c r="A990" s="19" t="s">
        <v>123</v>
      </c>
      <c r="B990" s="18" t="s">
        <v>124</v>
      </c>
      <c r="C990" s="10">
        <v>8000</v>
      </c>
      <c r="D990" s="11"/>
      <c r="E990" s="12">
        <f t="shared" si="134"/>
        <v>0</v>
      </c>
      <c r="F990" s="10">
        <f>F991</f>
        <v>0</v>
      </c>
      <c r="G990" s="10">
        <f>G991</f>
        <v>0</v>
      </c>
      <c r="H990" s="10">
        <f>H991</f>
        <v>8000</v>
      </c>
      <c r="J990" s="7"/>
    </row>
    <row r="991" spans="1:10" hidden="1" x14ac:dyDescent="0.25">
      <c r="A991" s="20" t="s">
        <v>200</v>
      </c>
      <c r="B991" s="18" t="s">
        <v>201</v>
      </c>
      <c r="C991" s="21">
        <v>8000</v>
      </c>
      <c r="D991" s="22"/>
      <c r="E991" s="23">
        <f t="shared" si="134"/>
        <v>0</v>
      </c>
      <c r="F991" s="21"/>
      <c r="G991" s="21"/>
      <c r="H991" s="21">
        <f>C991+F991-G991</f>
        <v>8000</v>
      </c>
      <c r="J991" s="7"/>
    </row>
    <row r="992" spans="1:10" hidden="1" x14ac:dyDescent="0.25">
      <c r="A992" s="13" t="s">
        <v>287</v>
      </c>
      <c r="B992" s="14" t="s">
        <v>288</v>
      </c>
      <c r="C992" s="10">
        <v>23684600</v>
      </c>
      <c r="D992" s="11">
        <v>7454261.6799999997</v>
      </c>
      <c r="E992" s="12">
        <f t="shared" si="134"/>
        <v>0.31473031759033293</v>
      </c>
      <c r="F992" s="10">
        <f>F993</f>
        <v>0</v>
      </c>
      <c r="G992" s="10">
        <f>G993</f>
        <v>0</v>
      </c>
      <c r="H992" s="10">
        <f>H993</f>
        <v>23684600</v>
      </c>
      <c r="J992" s="7"/>
    </row>
    <row r="993" spans="1:10" hidden="1" x14ac:dyDescent="0.25">
      <c r="A993" s="15" t="s">
        <v>289</v>
      </c>
      <c r="B993" s="16" t="s">
        <v>290</v>
      </c>
      <c r="C993" s="10">
        <v>23684600</v>
      </c>
      <c r="D993" s="11">
        <v>7454261.6799999997</v>
      </c>
      <c r="E993" s="12">
        <f t="shared" si="134"/>
        <v>0.31473031759033293</v>
      </c>
      <c r="F993" s="10">
        <f>F994+F1036</f>
        <v>0</v>
      </c>
      <c r="G993" s="10">
        <f>G994+G1036</f>
        <v>0</v>
      </c>
      <c r="H993" s="10">
        <f>H994+H1036</f>
        <v>23684600</v>
      </c>
      <c r="J993" s="7"/>
    </row>
    <row r="994" spans="1:10" hidden="1" x14ac:dyDescent="0.25">
      <c r="A994" s="17" t="s">
        <v>16</v>
      </c>
      <c r="B994" s="18" t="s">
        <v>17</v>
      </c>
      <c r="C994" s="10">
        <v>23669600</v>
      </c>
      <c r="D994" s="11">
        <v>7454261.6799999997</v>
      </c>
      <c r="E994" s="12">
        <f t="shared" si="134"/>
        <v>0.31492976983134485</v>
      </c>
      <c r="F994" s="10">
        <f>F995+F998+F1000+F1002+F1006+F1011+F1021+F1023+F1031+F1029+F1034</f>
        <v>0</v>
      </c>
      <c r="G994" s="10">
        <f t="shared" ref="G994:H994" si="142">G995+G998+G1000+G1002+G1006+G1011+G1021+G1023+G1031+G1029+G1034</f>
        <v>0</v>
      </c>
      <c r="H994" s="10">
        <f t="shared" si="142"/>
        <v>23669600</v>
      </c>
      <c r="J994" s="7"/>
    </row>
    <row r="995" spans="1:10" hidden="1" x14ac:dyDescent="0.25">
      <c r="A995" s="19" t="s">
        <v>62</v>
      </c>
      <c r="B995" s="18" t="s">
        <v>63</v>
      </c>
      <c r="C995" s="10">
        <v>19070000</v>
      </c>
      <c r="D995" s="11">
        <v>6098877.1799999997</v>
      </c>
      <c r="E995" s="12">
        <f t="shared" si="134"/>
        <v>0.31981526900891449</v>
      </c>
      <c r="F995" s="10">
        <f t="shared" ref="F995:H995" si="143">F996+F997</f>
        <v>0</v>
      </c>
      <c r="G995" s="10">
        <f t="shared" si="143"/>
        <v>0</v>
      </c>
      <c r="H995" s="10">
        <f t="shared" si="143"/>
        <v>19070000</v>
      </c>
      <c r="J995" s="7"/>
    </row>
    <row r="996" spans="1:10" hidden="1" x14ac:dyDescent="0.25">
      <c r="A996" s="20" t="s">
        <v>64</v>
      </c>
      <c r="B996" s="18" t="s">
        <v>65</v>
      </c>
      <c r="C996" s="21">
        <v>18710000</v>
      </c>
      <c r="D996" s="22">
        <v>6096349.8300000001</v>
      </c>
      <c r="E996" s="23">
        <f t="shared" si="134"/>
        <v>0.32583376964190275</v>
      </c>
      <c r="F996" s="21"/>
      <c r="G996" s="21"/>
      <c r="H996" s="21">
        <f t="shared" ref="H996:H997" si="144">C996+F996-G996</f>
        <v>18710000</v>
      </c>
      <c r="J996" s="7"/>
    </row>
    <row r="997" spans="1:10" hidden="1" x14ac:dyDescent="0.25">
      <c r="A997" s="20" t="s">
        <v>66</v>
      </c>
      <c r="B997" s="18" t="s">
        <v>67</v>
      </c>
      <c r="C997" s="21">
        <v>360000</v>
      </c>
      <c r="D997" s="22">
        <v>2527.35</v>
      </c>
      <c r="E997" s="23">
        <f t="shared" si="134"/>
        <v>7.0204166666666661E-3</v>
      </c>
      <c r="F997" s="21"/>
      <c r="G997" s="21"/>
      <c r="H997" s="21">
        <f t="shared" si="144"/>
        <v>360000</v>
      </c>
      <c r="J997" s="7"/>
    </row>
    <row r="998" spans="1:10" hidden="1" x14ac:dyDescent="0.25">
      <c r="A998" s="19" t="s">
        <v>70</v>
      </c>
      <c r="B998" s="18" t="s">
        <v>71</v>
      </c>
      <c r="C998" s="10">
        <v>242000</v>
      </c>
      <c r="D998" s="11">
        <v>33554.300000000003</v>
      </c>
      <c r="E998" s="12">
        <f t="shared" si="134"/>
        <v>0.13865413223140496</v>
      </c>
      <c r="F998" s="10">
        <f>F999</f>
        <v>0</v>
      </c>
      <c r="G998" s="10">
        <f>G999</f>
        <v>0</v>
      </c>
      <c r="H998" s="10">
        <f>H999</f>
        <v>242000</v>
      </c>
      <c r="J998" s="7"/>
    </row>
    <row r="999" spans="1:10" hidden="1" x14ac:dyDescent="0.25">
      <c r="A999" s="20" t="s">
        <v>72</v>
      </c>
      <c r="B999" s="18" t="s">
        <v>71</v>
      </c>
      <c r="C999" s="21">
        <v>242000</v>
      </c>
      <c r="D999" s="22">
        <v>33554.300000000003</v>
      </c>
      <c r="E999" s="23">
        <f t="shared" si="134"/>
        <v>0.13865413223140496</v>
      </c>
      <c r="F999" s="21"/>
      <c r="G999" s="21"/>
      <c r="H999" s="21">
        <f>C999+F999-G999</f>
        <v>242000</v>
      </c>
      <c r="J999" s="7"/>
    </row>
    <row r="1000" spans="1:10" hidden="1" x14ac:dyDescent="0.25">
      <c r="A1000" s="19" t="s">
        <v>73</v>
      </c>
      <c r="B1000" s="18" t="s">
        <v>74</v>
      </c>
      <c r="C1000" s="10">
        <v>3055000</v>
      </c>
      <c r="D1000" s="11">
        <v>991173.71</v>
      </c>
      <c r="E1000" s="12">
        <f t="shared" si="134"/>
        <v>0.32444311292962358</v>
      </c>
      <c r="F1000" s="10">
        <f>F1001</f>
        <v>0</v>
      </c>
      <c r="G1000" s="10">
        <f>G1001</f>
        <v>0</v>
      </c>
      <c r="H1000" s="10">
        <f>H1001</f>
        <v>3055000</v>
      </c>
      <c r="J1000" s="7"/>
    </row>
    <row r="1001" spans="1:10" hidden="1" x14ac:dyDescent="0.25">
      <c r="A1001" s="20" t="s">
        <v>77</v>
      </c>
      <c r="B1001" s="18" t="s">
        <v>78</v>
      </c>
      <c r="C1001" s="21">
        <v>3055000</v>
      </c>
      <c r="D1001" s="22">
        <v>991173.71</v>
      </c>
      <c r="E1001" s="23">
        <f t="shared" si="134"/>
        <v>0.32444311292962358</v>
      </c>
      <c r="F1001" s="21"/>
      <c r="G1001" s="21"/>
      <c r="H1001" s="21">
        <f>C1001+F1001-G1001</f>
        <v>3055000</v>
      </c>
      <c r="J1001" s="7"/>
    </row>
    <row r="1002" spans="1:10" hidden="1" x14ac:dyDescent="0.25">
      <c r="A1002" s="19" t="s">
        <v>18</v>
      </c>
      <c r="B1002" s="18" t="s">
        <v>19</v>
      </c>
      <c r="C1002" s="10">
        <v>480600</v>
      </c>
      <c r="D1002" s="11">
        <v>128632.22</v>
      </c>
      <c r="E1002" s="12">
        <f t="shared" si="134"/>
        <v>0.26764923012900543</v>
      </c>
      <c r="F1002" s="10">
        <f>F1003+F1004+F1005</f>
        <v>0</v>
      </c>
      <c r="G1002" s="10">
        <f>G1003+G1004+G1005</f>
        <v>0</v>
      </c>
      <c r="H1002" s="10">
        <f>H1003+H1004+H1005</f>
        <v>480600</v>
      </c>
      <c r="J1002" s="7"/>
    </row>
    <row r="1003" spans="1:10" hidden="1" x14ac:dyDescent="0.25">
      <c r="A1003" s="20" t="s">
        <v>20</v>
      </c>
      <c r="B1003" s="18" t="s">
        <v>21</v>
      </c>
      <c r="C1003" s="21">
        <v>60000</v>
      </c>
      <c r="D1003" s="22"/>
      <c r="E1003" s="23">
        <f t="shared" si="134"/>
        <v>0</v>
      </c>
      <c r="F1003" s="21"/>
      <c r="G1003" s="21"/>
      <c r="H1003" s="21">
        <f t="shared" ref="H1003:H1005" si="145">C1003+F1003-G1003</f>
        <v>60000</v>
      </c>
      <c r="J1003" s="7"/>
    </row>
    <row r="1004" spans="1:10" hidden="1" x14ac:dyDescent="0.25">
      <c r="A1004" s="20" t="s">
        <v>79</v>
      </c>
      <c r="B1004" s="18" t="s">
        <v>80</v>
      </c>
      <c r="C1004" s="21">
        <v>360000</v>
      </c>
      <c r="D1004" s="22">
        <v>127762.22</v>
      </c>
      <c r="E1004" s="23">
        <f t="shared" si="134"/>
        <v>0.35489505555555556</v>
      </c>
      <c r="F1004" s="21"/>
      <c r="G1004" s="21"/>
      <c r="H1004" s="21">
        <f t="shared" si="145"/>
        <v>360000</v>
      </c>
      <c r="J1004" s="7"/>
    </row>
    <row r="1005" spans="1:10" hidden="1" x14ac:dyDescent="0.25">
      <c r="A1005" s="20" t="s">
        <v>22</v>
      </c>
      <c r="B1005" s="18" t="s">
        <v>23</v>
      </c>
      <c r="C1005" s="21">
        <v>60600</v>
      </c>
      <c r="D1005" s="22">
        <v>870</v>
      </c>
      <c r="E1005" s="23">
        <f t="shared" si="134"/>
        <v>1.4356435643564357E-2</v>
      </c>
      <c r="F1005" s="21"/>
      <c r="G1005" s="21"/>
      <c r="H1005" s="21">
        <f t="shared" si="145"/>
        <v>60600</v>
      </c>
      <c r="J1005" s="7"/>
    </row>
    <row r="1006" spans="1:10" hidden="1" x14ac:dyDescent="0.25">
      <c r="A1006" s="19" t="s">
        <v>30</v>
      </c>
      <c r="B1006" s="18" t="s">
        <v>31</v>
      </c>
      <c r="C1006" s="10">
        <v>389000</v>
      </c>
      <c r="D1006" s="11">
        <v>111107.02</v>
      </c>
      <c r="E1006" s="12">
        <f t="shared" si="134"/>
        <v>0.28562215938303342</v>
      </c>
      <c r="F1006" s="10">
        <f>F1007+F1008+F1009+F1010</f>
        <v>0</v>
      </c>
      <c r="G1006" s="10">
        <f>G1007+G1008+G1009+G1010</f>
        <v>0</v>
      </c>
      <c r="H1006" s="10">
        <f>H1007+H1008+H1009+H1010</f>
        <v>389000</v>
      </c>
      <c r="J1006" s="7"/>
    </row>
    <row r="1007" spans="1:10" hidden="1" x14ac:dyDescent="0.25">
      <c r="A1007" s="20" t="s">
        <v>32</v>
      </c>
      <c r="B1007" s="18" t="s">
        <v>33</v>
      </c>
      <c r="C1007" s="21">
        <v>220000</v>
      </c>
      <c r="D1007" s="22">
        <v>59167.57</v>
      </c>
      <c r="E1007" s="23">
        <f t="shared" si="134"/>
        <v>0.2689435</v>
      </c>
      <c r="F1007" s="21"/>
      <c r="G1007" s="21"/>
      <c r="H1007" s="21">
        <f t="shared" ref="H1007:H1010" si="146">C1007+F1007-G1007</f>
        <v>220000</v>
      </c>
      <c r="J1007" s="7"/>
    </row>
    <row r="1008" spans="1:10" hidden="1" x14ac:dyDescent="0.25">
      <c r="A1008" s="20" t="s">
        <v>83</v>
      </c>
      <c r="B1008" s="18" t="s">
        <v>84</v>
      </c>
      <c r="C1008" s="21">
        <v>160000</v>
      </c>
      <c r="D1008" s="22">
        <v>49898.95</v>
      </c>
      <c r="E1008" s="23">
        <f t="shared" si="134"/>
        <v>0.31186843749999998</v>
      </c>
      <c r="F1008" s="21"/>
      <c r="G1008" s="21"/>
      <c r="H1008" s="21">
        <f t="shared" si="146"/>
        <v>160000</v>
      </c>
      <c r="J1008" s="7"/>
    </row>
    <row r="1009" spans="1:10" hidden="1" x14ac:dyDescent="0.25">
      <c r="A1009" s="20" t="s">
        <v>87</v>
      </c>
      <c r="B1009" s="18" t="s">
        <v>88</v>
      </c>
      <c r="C1009" s="21">
        <v>5000</v>
      </c>
      <c r="D1009" s="22">
        <v>2040.5</v>
      </c>
      <c r="E1009" s="23">
        <f t="shared" si="134"/>
        <v>0.40810000000000002</v>
      </c>
      <c r="F1009" s="21"/>
      <c r="G1009" s="21"/>
      <c r="H1009" s="21">
        <f t="shared" si="146"/>
        <v>5000</v>
      </c>
      <c r="J1009" s="7"/>
    </row>
    <row r="1010" spans="1:10" hidden="1" x14ac:dyDescent="0.25">
      <c r="A1010" s="20" t="s">
        <v>34</v>
      </c>
      <c r="B1010" s="18" t="s">
        <v>35</v>
      </c>
      <c r="C1010" s="21">
        <v>4000</v>
      </c>
      <c r="D1010" s="22"/>
      <c r="E1010" s="23">
        <f t="shared" si="134"/>
        <v>0</v>
      </c>
      <c r="F1010" s="21"/>
      <c r="G1010" s="21"/>
      <c r="H1010" s="21">
        <f t="shared" si="146"/>
        <v>4000</v>
      </c>
      <c r="J1010" s="7"/>
    </row>
    <row r="1011" spans="1:10" hidden="1" x14ac:dyDescent="0.25">
      <c r="A1011" s="19" t="s">
        <v>24</v>
      </c>
      <c r="B1011" s="18" t="s">
        <v>25</v>
      </c>
      <c r="C1011" s="10">
        <v>351500</v>
      </c>
      <c r="D1011" s="11">
        <v>85389.75</v>
      </c>
      <c r="E1011" s="12">
        <f t="shared" si="134"/>
        <v>0.24292958748221907</v>
      </c>
      <c r="F1011" s="10">
        <f>F1012+F1013+F1014+F1015+F1016+F1017+F1019+F1020+F1018</f>
        <v>0</v>
      </c>
      <c r="G1011" s="10">
        <f>G1012+G1013+G1014+G1015+G1016+G1017+G1019+G1020+G1018</f>
        <v>0</v>
      </c>
      <c r="H1011" s="10">
        <f>H1012+H1013+H1014+H1015+H1016+H1017+H1019+H1020+H1018</f>
        <v>351500</v>
      </c>
      <c r="J1011" s="7"/>
    </row>
    <row r="1012" spans="1:10" hidden="1" x14ac:dyDescent="0.25">
      <c r="A1012" s="20" t="s">
        <v>89</v>
      </c>
      <c r="B1012" s="18" t="s">
        <v>90</v>
      </c>
      <c r="C1012" s="21">
        <v>70000</v>
      </c>
      <c r="D1012" s="22">
        <v>27787.07</v>
      </c>
      <c r="E1012" s="23">
        <f t="shared" si="134"/>
        <v>0.39695814285714287</v>
      </c>
      <c r="F1012" s="21"/>
      <c r="G1012" s="21"/>
      <c r="H1012" s="21">
        <f t="shared" ref="H1012:H1020" si="147">C1012+F1012-G1012</f>
        <v>70000</v>
      </c>
      <c r="J1012" s="7"/>
    </row>
    <row r="1013" spans="1:10" hidden="1" x14ac:dyDescent="0.25">
      <c r="A1013" s="20" t="s">
        <v>91</v>
      </c>
      <c r="B1013" s="18" t="s">
        <v>92</v>
      </c>
      <c r="C1013" s="21">
        <v>62000</v>
      </c>
      <c r="D1013" s="22">
        <v>19944.88</v>
      </c>
      <c r="E1013" s="23">
        <f t="shared" si="134"/>
        <v>0.32169161290322584</v>
      </c>
      <c r="F1013" s="21"/>
      <c r="G1013" s="21"/>
      <c r="H1013" s="21">
        <f t="shared" si="147"/>
        <v>62000</v>
      </c>
      <c r="J1013" s="7"/>
    </row>
    <row r="1014" spans="1:10" hidden="1" x14ac:dyDescent="0.25">
      <c r="A1014" s="20" t="s">
        <v>93</v>
      </c>
      <c r="B1014" s="18" t="s">
        <v>94</v>
      </c>
      <c r="C1014" s="21">
        <v>20000</v>
      </c>
      <c r="D1014" s="22">
        <v>720</v>
      </c>
      <c r="E1014" s="23">
        <f t="shared" si="134"/>
        <v>3.5999999999999997E-2</v>
      </c>
      <c r="F1014" s="21"/>
      <c r="G1014" s="21"/>
      <c r="H1014" s="21">
        <f t="shared" si="147"/>
        <v>20000</v>
      </c>
      <c r="J1014" s="7"/>
    </row>
    <row r="1015" spans="1:10" hidden="1" x14ac:dyDescent="0.25">
      <c r="A1015" s="20" t="s">
        <v>95</v>
      </c>
      <c r="B1015" s="18" t="s">
        <v>96</v>
      </c>
      <c r="C1015" s="21">
        <v>80000</v>
      </c>
      <c r="D1015" s="22">
        <v>22960.959999999999</v>
      </c>
      <c r="E1015" s="23">
        <f t="shared" si="134"/>
        <v>0.28701199999999999</v>
      </c>
      <c r="F1015" s="21"/>
      <c r="G1015" s="21"/>
      <c r="H1015" s="21">
        <f t="shared" si="147"/>
        <v>80000</v>
      </c>
      <c r="J1015" s="7"/>
    </row>
    <row r="1016" spans="1:10" hidden="1" x14ac:dyDescent="0.25">
      <c r="A1016" s="20" t="s">
        <v>97</v>
      </c>
      <c r="B1016" s="18" t="s">
        <v>98</v>
      </c>
      <c r="C1016" s="21">
        <v>83000</v>
      </c>
      <c r="D1016" s="22">
        <v>2097.5</v>
      </c>
      <c r="E1016" s="23">
        <f t="shared" si="134"/>
        <v>2.5271084337349398E-2</v>
      </c>
      <c r="F1016" s="21"/>
      <c r="G1016" s="21"/>
      <c r="H1016" s="21">
        <f t="shared" si="147"/>
        <v>83000</v>
      </c>
      <c r="J1016" s="7"/>
    </row>
    <row r="1017" spans="1:10" hidden="1" x14ac:dyDescent="0.25">
      <c r="A1017" s="20" t="s">
        <v>36</v>
      </c>
      <c r="B1017" s="18" t="s">
        <v>37</v>
      </c>
      <c r="C1017" s="21">
        <v>10000</v>
      </c>
      <c r="D1017" s="22">
        <v>350</v>
      </c>
      <c r="E1017" s="23">
        <f t="shared" si="134"/>
        <v>3.5000000000000003E-2</v>
      </c>
      <c r="F1017" s="21"/>
      <c r="G1017" s="21"/>
      <c r="H1017" s="21">
        <f t="shared" si="147"/>
        <v>10000</v>
      </c>
      <c r="J1017" s="7"/>
    </row>
    <row r="1018" spans="1:10" hidden="1" x14ac:dyDescent="0.25">
      <c r="A1018" s="20">
        <v>3237</v>
      </c>
      <c r="B1018" s="18" t="s">
        <v>27</v>
      </c>
      <c r="C1018" s="21">
        <v>0</v>
      </c>
      <c r="D1018" s="22">
        <v>11069.34</v>
      </c>
      <c r="E1018" s="23" t="e">
        <f t="shared" si="134"/>
        <v>#DIV/0!</v>
      </c>
      <c r="F1018" s="21"/>
      <c r="G1018" s="21"/>
      <c r="H1018" s="21">
        <f t="shared" si="147"/>
        <v>0</v>
      </c>
      <c r="J1018" s="7"/>
    </row>
    <row r="1019" spans="1:10" hidden="1" x14ac:dyDescent="0.25">
      <c r="A1019" s="20" t="s">
        <v>155</v>
      </c>
      <c r="B1019" s="18" t="s">
        <v>156</v>
      </c>
      <c r="C1019" s="21">
        <v>6500</v>
      </c>
      <c r="D1019" s="22">
        <v>37.5</v>
      </c>
      <c r="E1019" s="23">
        <f t="shared" si="134"/>
        <v>5.7692307692307696E-3</v>
      </c>
      <c r="F1019" s="21"/>
      <c r="G1019" s="21"/>
      <c r="H1019" s="21">
        <f t="shared" si="147"/>
        <v>6500</v>
      </c>
      <c r="J1019" s="7"/>
    </row>
    <row r="1020" spans="1:10" hidden="1" x14ac:dyDescent="0.25">
      <c r="A1020" s="20" t="s">
        <v>38</v>
      </c>
      <c r="B1020" s="18" t="s">
        <v>39</v>
      </c>
      <c r="C1020" s="21">
        <v>20000</v>
      </c>
      <c r="D1020" s="22">
        <v>422.5</v>
      </c>
      <c r="E1020" s="23">
        <f t="shared" si="134"/>
        <v>2.1125000000000001E-2</v>
      </c>
      <c r="F1020" s="21"/>
      <c r="G1020" s="21"/>
      <c r="H1020" s="21">
        <f t="shared" si="147"/>
        <v>20000</v>
      </c>
      <c r="J1020" s="7"/>
    </row>
    <row r="1021" spans="1:10" hidden="1" x14ac:dyDescent="0.25">
      <c r="A1021" s="19" t="s">
        <v>99</v>
      </c>
      <c r="B1021" s="18" t="s">
        <v>100</v>
      </c>
      <c r="C1021" s="10">
        <v>3000</v>
      </c>
      <c r="D1021" s="11"/>
      <c r="E1021" s="12">
        <f t="shared" si="134"/>
        <v>0</v>
      </c>
      <c r="F1021" s="10">
        <f>F1022</f>
        <v>0</v>
      </c>
      <c r="G1021" s="10">
        <f>G1022</f>
        <v>0</v>
      </c>
      <c r="H1021" s="10">
        <f>H1022</f>
        <v>3000</v>
      </c>
      <c r="J1021" s="7"/>
    </row>
    <row r="1022" spans="1:10" hidden="1" x14ac:dyDescent="0.25">
      <c r="A1022" s="20" t="s">
        <v>101</v>
      </c>
      <c r="B1022" s="18" t="s">
        <v>100</v>
      </c>
      <c r="C1022" s="21">
        <v>3000</v>
      </c>
      <c r="D1022" s="22"/>
      <c r="E1022" s="23">
        <f t="shared" si="134"/>
        <v>0</v>
      </c>
      <c r="F1022" s="21"/>
      <c r="G1022" s="21"/>
      <c r="H1022" s="21">
        <f>C1022+F1022-G1022</f>
        <v>3000</v>
      </c>
      <c r="J1022" s="7"/>
    </row>
    <row r="1023" spans="1:10" hidden="1" x14ac:dyDescent="0.25">
      <c r="A1023" s="19" t="s">
        <v>42</v>
      </c>
      <c r="B1023" s="18" t="s">
        <v>43</v>
      </c>
      <c r="C1023" s="10">
        <v>41500</v>
      </c>
      <c r="D1023" s="11">
        <v>4527.5</v>
      </c>
      <c r="E1023" s="12">
        <f t="shared" si="134"/>
        <v>0.10909638554216868</v>
      </c>
      <c r="F1023" s="10">
        <f>F1024+F1025+F1027+F1028+F1026</f>
        <v>0</v>
      </c>
      <c r="G1023" s="10">
        <f t="shared" ref="G1023:H1023" si="148">G1024+G1025+G1027+G1028+G1026</f>
        <v>0</v>
      </c>
      <c r="H1023" s="10">
        <f t="shared" si="148"/>
        <v>41500</v>
      </c>
      <c r="J1023" s="7"/>
    </row>
    <row r="1024" spans="1:10" hidden="1" x14ac:dyDescent="0.25">
      <c r="A1024" s="20" t="s">
        <v>102</v>
      </c>
      <c r="B1024" s="18" t="s">
        <v>103</v>
      </c>
      <c r="C1024" s="21">
        <v>2500</v>
      </c>
      <c r="D1024" s="22"/>
      <c r="E1024" s="23">
        <f t="shared" si="134"/>
        <v>0</v>
      </c>
      <c r="F1024" s="21"/>
      <c r="G1024" s="21"/>
      <c r="H1024" s="21">
        <f t="shared" ref="H1024:H1028" si="149">C1024+F1024-G1024</f>
        <v>2500</v>
      </c>
      <c r="J1024" s="7"/>
    </row>
    <row r="1025" spans="1:10" hidden="1" x14ac:dyDescent="0.25">
      <c r="A1025" s="20" t="s">
        <v>104</v>
      </c>
      <c r="B1025" s="18" t="s">
        <v>105</v>
      </c>
      <c r="C1025" s="21">
        <v>17000</v>
      </c>
      <c r="D1025" s="22"/>
      <c r="E1025" s="23">
        <f t="shared" si="134"/>
        <v>0</v>
      </c>
      <c r="F1025" s="21"/>
      <c r="G1025" s="21"/>
      <c r="H1025" s="21">
        <f t="shared" si="149"/>
        <v>17000</v>
      </c>
      <c r="J1025" s="7"/>
    </row>
    <row r="1026" spans="1:10" hidden="1" x14ac:dyDescent="0.25">
      <c r="A1026" s="20" t="s">
        <v>108</v>
      </c>
      <c r="B1026" s="18" t="s">
        <v>109</v>
      </c>
      <c r="C1026" s="21">
        <v>16000</v>
      </c>
      <c r="D1026" s="22">
        <v>2512.5</v>
      </c>
      <c r="E1026" s="23">
        <f t="shared" si="134"/>
        <v>0.15703125000000001</v>
      </c>
      <c r="F1026" s="21"/>
      <c r="G1026" s="21"/>
      <c r="H1026" s="21">
        <f t="shared" si="149"/>
        <v>16000</v>
      </c>
      <c r="J1026" s="7"/>
    </row>
    <row r="1027" spans="1:10" hidden="1" x14ac:dyDescent="0.25">
      <c r="A1027" s="20" t="s">
        <v>44</v>
      </c>
      <c r="B1027" s="18" t="s">
        <v>45</v>
      </c>
      <c r="C1027" s="21">
        <v>1000</v>
      </c>
      <c r="D1027" s="22"/>
      <c r="E1027" s="23">
        <f t="shared" si="134"/>
        <v>0</v>
      </c>
      <c r="F1027" s="21"/>
      <c r="G1027" s="21"/>
      <c r="H1027" s="21">
        <f t="shared" si="149"/>
        <v>1000</v>
      </c>
      <c r="J1027" s="7"/>
    </row>
    <row r="1028" spans="1:10" hidden="1" x14ac:dyDescent="0.25">
      <c r="A1028" s="20" t="s">
        <v>110</v>
      </c>
      <c r="B1028" s="18" t="s">
        <v>43</v>
      </c>
      <c r="C1028" s="21">
        <v>5000</v>
      </c>
      <c r="D1028" s="22">
        <v>2015</v>
      </c>
      <c r="E1028" s="23">
        <f t="shared" si="134"/>
        <v>0.40300000000000002</v>
      </c>
      <c r="F1028" s="21"/>
      <c r="G1028" s="21"/>
      <c r="H1028" s="21">
        <f t="shared" si="149"/>
        <v>5000</v>
      </c>
      <c r="J1028" s="7"/>
    </row>
    <row r="1029" spans="1:10" hidden="1" x14ac:dyDescent="0.25">
      <c r="A1029" s="19" t="s">
        <v>277</v>
      </c>
      <c r="B1029" s="18" t="s">
        <v>278</v>
      </c>
      <c r="C1029" s="10">
        <v>4000</v>
      </c>
      <c r="D1029" s="11"/>
      <c r="E1029" s="12">
        <f t="shared" si="134"/>
        <v>0</v>
      </c>
      <c r="F1029" s="10">
        <f>F1030</f>
        <v>0</v>
      </c>
      <c r="G1029" s="10">
        <f>G1030</f>
        <v>0</v>
      </c>
      <c r="H1029" s="10">
        <f>H1030</f>
        <v>4000</v>
      </c>
      <c r="J1029" s="7"/>
    </row>
    <row r="1030" spans="1:10" hidden="1" x14ac:dyDescent="0.25">
      <c r="A1030" s="20" t="s">
        <v>279</v>
      </c>
      <c r="B1030" s="18" t="s">
        <v>280</v>
      </c>
      <c r="C1030" s="21">
        <v>4000</v>
      </c>
      <c r="D1030" s="22"/>
      <c r="E1030" s="23">
        <f t="shared" si="134"/>
        <v>0</v>
      </c>
      <c r="F1030" s="21"/>
      <c r="G1030" s="21"/>
      <c r="H1030" s="21">
        <f>C1030+F1030-G1030</f>
        <v>4000</v>
      </c>
      <c r="J1030" s="7"/>
    </row>
    <row r="1031" spans="1:10" hidden="1" x14ac:dyDescent="0.25">
      <c r="A1031" s="19" t="s">
        <v>111</v>
      </c>
      <c r="B1031" s="18" t="s">
        <v>112</v>
      </c>
      <c r="C1031" s="10">
        <v>7000</v>
      </c>
      <c r="D1031" s="11">
        <v>1000</v>
      </c>
      <c r="E1031" s="12">
        <f t="shared" si="134"/>
        <v>0.14285714285714285</v>
      </c>
      <c r="F1031" s="10">
        <f>F1033+F1032</f>
        <v>0</v>
      </c>
      <c r="G1031" s="10">
        <f>G1033+G1032</f>
        <v>0</v>
      </c>
      <c r="H1031" s="10">
        <f>H1033+H1032</f>
        <v>7000</v>
      </c>
      <c r="J1031" s="7"/>
    </row>
    <row r="1032" spans="1:10" hidden="1" x14ac:dyDescent="0.25">
      <c r="A1032" s="20" t="s">
        <v>113</v>
      </c>
      <c r="B1032" s="18" t="s">
        <v>114</v>
      </c>
      <c r="C1032" s="21">
        <v>7000</v>
      </c>
      <c r="D1032" s="22">
        <v>1000</v>
      </c>
      <c r="E1032" s="23">
        <f t="shared" si="134"/>
        <v>0.14285714285714285</v>
      </c>
      <c r="F1032" s="21"/>
      <c r="G1032" s="21"/>
      <c r="H1032" s="21">
        <f>C1032+F1032-G1032</f>
        <v>7000</v>
      </c>
      <c r="J1032" s="7"/>
    </row>
    <row r="1033" spans="1:10" hidden="1" x14ac:dyDescent="0.25">
      <c r="A1033" s="20" t="s">
        <v>115</v>
      </c>
      <c r="B1033" s="18" t="s">
        <v>116</v>
      </c>
      <c r="C1033" s="21"/>
      <c r="D1033" s="22"/>
      <c r="E1033" s="23" t="e">
        <f t="shared" si="134"/>
        <v>#DIV/0!</v>
      </c>
      <c r="F1033" s="21"/>
      <c r="G1033" s="21"/>
      <c r="H1033" s="21">
        <f>C1033+F1033-G1033</f>
        <v>0</v>
      </c>
      <c r="J1033" s="7" t="s">
        <v>291</v>
      </c>
    </row>
    <row r="1034" spans="1:10" hidden="1" x14ac:dyDescent="0.25">
      <c r="A1034" s="19" t="s">
        <v>208</v>
      </c>
      <c r="B1034" s="18" t="s">
        <v>209</v>
      </c>
      <c r="C1034" s="10">
        <v>26000</v>
      </c>
      <c r="D1034" s="11"/>
      <c r="E1034" s="12">
        <f t="shared" si="134"/>
        <v>0</v>
      </c>
      <c r="F1034" s="10">
        <f>F1035</f>
        <v>0</v>
      </c>
      <c r="G1034" s="10">
        <f>G1035</f>
        <v>0</v>
      </c>
      <c r="H1034" s="10">
        <f>H1035</f>
        <v>26000</v>
      </c>
      <c r="J1034" s="7"/>
    </row>
    <row r="1035" spans="1:10" hidden="1" x14ac:dyDescent="0.25">
      <c r="A1035" s="20" t="s">
        <v>210</v>
      </c>
      <c r="B1035" s="18" t="s">
        <v>211</v>
      </c>
      <c r="C1035" s="21">
        <v>26000</v>
      </c>
      <c r="D1035" s="22"/>
      <c r="E1035" s="23">
        <f t="shared" si="134"/>
        <v>0</v>
      </c>
      <c r="F1035" s="21"/>
      <c r="G1035" s="21"/>
      <c r="H1035" s="21">
        <f>C1035+F1035-G1035</f>
        <v>26000</v>
      </c>
      <c r="J1035" s="7"/>
    </row>
    <row r="1036" spans="1:10" hidden="1" x14ac:dyDescent="0.25">
      <c r="A1036" s="17" t="s">
        <v>119</v>
      </c>
      <c r="B1036" s="18" t="s">
        <v>120</v>
      </c>
      <c r="C1036" s="10">
        <v>15000</v>
      </c>
      <c r="D1036" s="11"/>
      <c r="E1036" s="12">
        <f t="shared" si="134"/>
        <v>0</v>
      </c>
      <c r="F1036" s="10">
        <f t="shared" ref="F1036:H1037" si="150">F1037</f>
        <v>0</v>
      </c>
      <c r="G1036" s="10">
        <f t="shared" si="150"/>
        <v>0</v>
      </c>
      <c r="H1036" s="10">
        <f t="shared" si="150"/>
        <v>15000</v>
      </c>
      <c r="J1036" s="7"/>
    </row>
    <row r="1037" spans="1:10" hidden="1" x14ac:dyDescent="0.25">
      <c r="A1037" s="19" t="s">
        <v>24</v>
      </c>
      <c r="B1037" s="18" t="s">
        <v>25</v>
      </c>
      <c r="C1037" s="10">
        <v>15000</v>
      </c>
      <c r="D1037" s="11"/>
      <c r="E1037" s="12">
        <f t="shared" si="134"/>
        <v>0</v>
      </c>
      <c r="F1037" s="10">
        <f t="shared" si="150"/>
        <v>0</v>
      </c>
      <c r="G1037" s="10">
        <f t="shared" si="150"/>
        <v>0</v>
      </c>
      <c r="H1037" s="10">
        <f t="shared" si="150"/>
        <v>15000</v>
      </c>
      <c r="J1037" s="7"/>
    </row>
    <row r="1038" spans="1:10" hidden="1" x14ac:dyDescent="0.25">
      <c r="A1038" s="20" t="s">
        <v>38</v>
      </c>
      <c r="B1038" s="18" t="s">
        <v>39</v>
      </c>
      <c r="C1038" s="21">
        <v>15000</v>
      </c>
      <c r="D1038" s="22"/>
      <c r="E1038" s="23">
        <f t="shared" ref="E1038:E1110" si="151">D1038/C1038</f>
        <v>0</v>
      </c>
      <c r="F1038" s="21"/>
      <c r="G1038" s="21"/>
      <c r="H1038" s="21">
        <f>C1038+F1038-G1038</f>
        <v>15000</v>
      </c>
      <c r="J1038" s="7"/>
    </row>
    <row r="1039" spans="1:10" hidden="1" x14ac:dyDescent="0.25">
      <c r="A1039" s="13" t="s">
        <v>292</v>
      </c>
      <c r="B1039" s="14" t="s">
        <v>293</v>
      </c>
      <c r="C1039" s="10">
        <v>18937000</v>
      </c>
      <c r="D1039" s="11">
        <v>5891468.2300000004</v>
      </c>
      <c r="E1039" s="12">
        <f t="shared" si="151"/>
        <v>0.31110884670222316</v>
      </c>
      <c r="F1039" s="10">
        <f>F1040</f>
        <v>0</v>
      </c>
      <c r="G1039" s="10">
        <f>G1040</f>
        <v>0</v>
      </c>
      <c r="H1039" s="10">
        <f>H1040</f>
        <v>18937000</v>
      </c>
      <c r="J1039" s="7"/>
    </row>
    <row r="1040" spans="1:10" hidden="1" x14ac:dyDescent="0.25">
      <c r="A1040" s="15" t="s">
        <v>294</v>
      </c>
      <c r="B1040" s="16" t="s">
        <v>295</v>
      </c>
      <c r="C1040" s="10">
        <v>18937000</v>
      </c>
      <c r="D1040" s="11">
        <v>5891468.2300000004</v>
      </c>
      <c r="E1040" s="12">
        <f t="shared" si="151"/>
        <v>0.31110884670222316</v>
      </c>
      <c r="F1040" s="10">
        <f>F1041+F1085</f>
        <v>0</v>
      </c>
      <c r="G1040" s="10">
        <f>G1041+G1085</f>
        <v>0</v>
      </c>
      <c r="H1040" s="10">
        <f>H1041+H1085</f>
        <v>18937000</v>
      </c>
      <c r="J1040" s="7"/>
    </row>
    <row r="1041" spans="1:10" hidden="1" x14ac:dyDescent="0.25">
      <c r="A1041" s="17" t="s">
        <v>16</v>
      </c>
      <c r="B1041" s="18" t="s">
        <v>17</v>
      </c>
      <c r="C1041" s="10">
        <v>18907000</v>
      </c>
      <c r="D1041" s="11">
        <v>5889891.2300000004</v>
      </c>
      <c r="E1041" s="12">
        <f t="shared" si="151"/>
        <v>0.31151907917702443</v>
      </c>
      <c r="F1041" s="10">
        <f>F1042+F1044+F1046+F1048+F1052+F1058+F1070+F1077+F1079+F1083+F1068+F1081</f>
        <v>0</v>
      </c>
      <c r="G1041" s="10">
        <f t="shared" ref="G1041:H1041" si="152">G1042+G1044+G1046+G1048+G1052+G1058+G1070+G1077+G1079+G1083+G1068+G1081</f>
        <v>0</v>
      </c>
      <c r="H1041" s="10">
        <f t="shared" si="152"/>
        <v>18907000</v>
      </c>
      <c r="J1041" s="7"/>
    </row>
    <row r="1042" spans="1:10" hidden="1" x14ac:dyDescent="0.25">
      <c r="A1042" s="19" t="s">
        <v>62</v>
      </c>
      <c r="B1042" s="18" t="s">
        <v>63</v>
      </c>
      <c r="C1042" s="10">
        <v>14772000</v>
      </c>
      <c r="D1042" s="11">
        <v>4691122.7300000004</v>
      </c>
      <c r="E1042" s="12">
        <f t="shared" si="151"/>
        <v>0.31756855740590306</v>
      </c>
      <c r="F1042" s="10">
        <f>F1043</f>
        <v>0</v>
      </c>
      <c r="G1042" s="10">
        <f>G1043</f>
        <v>0</v>
      </c>
      <c r="H1042" s="10">
        <f t="shared" ref="H1042" si="153">H1043</f>
        <v>14772000</v>
      </c>
      <c r="J1042" s="7"/>
    </row>
    <row r="1043" spans="1:10" hidden="1" x14ac:dyDescent="0.25">
      <c r="A1043" s="20" t="s">
        <v>64</v>
      </c>
      <c r="B1043" s="18" t="s">
        <v>65</v>
      </c>
      <c r="C1043" s="21">
        <v>14772000</v>
      </c>
      <c r="D1043" s="22">
        <v>4691122.7300000004</v>
      </c>
      <c r="E1043" s="23">
        <f t="shared" si="151"/>
        <v>0.31756855740590306</v>
      </c>
      <c r="F1043" s="21"/>
      <c r="G1043" s="21"/>
      <c r="H1043" s="21">
        <f>C1043+F1043-G1043</f>
        <v>14772000</v>
      </c>
      <c r="J1043" s="7"/>
    </row>
    <row r="1044" spans="1:10" hidden="1" x14ac:dyDescent="0.25">
      <c r="A1044" s="19" t="s">
        <v>70</v>
      </c>
      <c r="B1044" s="18" t="s">
        <v>71</v>
      </c>
      <c r="C1044" s="10">
        <v>369000</v>
      </c>
      <c r="D1044" s="11">
        <v>48027.47</v>
      </c>
      <c r="E1044" s="12">
        <f t="shared" si="151"/>
        <v>0.13015574525745258</v>
      </c>
      <c r="F1044" s="10">
        <f t="shared" ref="F1044:H1044" si="154">F1045</f>
        <v>0</v>
      </c>
      <c r="G1044" s="10">
        <f t="shared" si="154"/>
        <v>0</v>
      </c>
      <c r="H1044" s="10">
        <f t="shared" si="154"/>
        <v>369000</v>
      </c>
      <c r="J1044" s="7"/>
    </row>
    <row r="1045" spans="1:10" hidden="1" x14ac:dyDescent="0.25">
      <c r="A1045" s="20" t="s">
        <v>72</v>
      </c>
      <c r="B1045" s="18" t="s">
        <v>71</v>
      </c>
      <c r="C1045" s="21">
        <v>369000</v>
      </c>
      <c r="D1045" s="22">
        <v>48027.47</v>
      </c>
      <c r="E1045" s="23">
        <f t="shared" si="151"/>
        <v>0.13015574525745258</v>
      </c>
      <c r="F1045" s="21"/>
      <c r="G1045" s="21"/>
      <c r="H1045" s="21">
        <f>C1045+F1045-G1045</f>
        <v>369000</v>
      </c>
      <c r="J1045" s="7"/>
    </row>
    <row r="1046" spans="1:10" hidden="1" x14ac:dyDescent="0.25">
      <c r="A1046" s="19" t="s">
        <v>73</v>
      </c>
      <c r="B1046" s="18" t="s">
        <v>74</v>
      </c>
      <c r="C1046" s="10">
        <v>2369000</v>
      </c>
      <c r="D1046" s="11">
        <v>759932.39</v>
      </c>
      <c r="E1046" s="12">
        <f t="shared" si="151"/>
        <v>0.32078192908400172</v>
      </c>
      <c r="F1046" s="10">
        <f t="shared" ref="F1046:H1046" si="155">F1047</f>
        <v>0</v>
      </c>
      <c r="G1046" s="10">
        <f t="shared" si="155"/>
        <v>0</v>
      </c>
      <c r="H1046" s="10">
        <f t="shared" si="155"/>
        <v>2369000</v>
      </c>
      <c r="J1046" s="7"/>
    </row>
    <row r="1047" spans="1:10" hidden="1" x14ac:dyDescent="0.25">
      <c r="A1047" s="20" t="s">
        <v>77</v>
      </c>
      <c r="B1047" s="18" t="s">
        <v>78</v>
      </c>
      <c r="C1047" s="21">
        <v>2369000</v>
      </c>
      <c r="D1047" s="22">
        <v>759932.39</v>
      </c>
      <c r="E1047" s="23">
        <f t="shared" si="151"/>
        <v>0.32078192908400172</v>
      </c>
      <c r="F1047" s="21"/>
      <c r="G1047" s="21"/>
      <c r="H1047" s="21">
        <f>C1047+F1047-G1047</f>
        <v>2369000</v>
      </c>
      <c r="J1047" s="7"/>
    </row>
    <row r="1048" spans="1:10" hidden="1" x14ac:dyDescent="0.25">
      <c r="A1048" s="19" t="s">
        <v>18</v>
      </c>
      <c r="B1048" s="18" t="s">
        <v>19</v>
      </c>
      <c r="C1048" s="10">
        <v>490000</v>
      </c>
      <c r="D1048" s="11">
        <v>122174.44</v>
      </c>
      <c r="E1048" s="12">
        <f t="shared" si="151"/>
        <v>0.2493355918367347</v>
      </c>
      <c r="F1048" s="10">
        <f>F1049+F1050+F1051</f>
        <v>0</v>
      </c>
      <c r="G1048" s="10">
        <f>G1049+G1050+G1051</f>
        <v>0</v>
      </c>
      <c r="H1048" s="10">
        <f>H1049+H1050+H1051</f>
        <v>490000</v>
      </c>
      <c r="J1048" s="7"/>
    </row>
    <row r="1049" spans="1:10" hidden="1" x14ac:dyDescent="0.25">
      <c r="A1049" s="20" t="s">
        <v>20</v>
      </c>
      <c r="B1049" s="18" t="s">
        <v>21</v>
      </c>
      <c r="C1049" s="21">
        <v>70000</v>
      </c>
      <c r="D1049" s="22">
        <v>2000</v>
      </c>
      <c r="E1049" s="23">
        <f t="shared" si="151"/>
        <v>2.8571428571428571E-2</v>
      </c>
      <c r="F1049" s="21"/>
      <c r="G1049" s="21"/>
      <c r="H1049" s="21">
        <f t="shared" ref="H1049:H1051" si="156">C1049+F1049-G1049</f>
        <v>70000</v>
      </c>
      <c r="J1049" s="7"/>
    </row>
    <row r="1050" spans="1:10" hidden="1" x14ac:dyDescent="0.25">
      <c r="A1050" s="20" t="s">
        <v>79</v>
      </c>
      <c r="B1050" s="18" t="s">
        <v>80</v>
      </c>
      <c r="C1050" s="21">
        <v>360000</v>
      </c>
      <c r="D1050" s="22">
        <v>119174.44</v>
      </c>
      <c r="E1050" s="23">
        <f t="shared" si="151"/>
        <v>0.33104011111111109</v>
      </c>
      <c r="F1050" s="21"/>
      <c r="G1050" s="21"/>
      <c r="H1050" s="21">
        <f t="shared" si="156"/>
        <v>360000</v>
      </c>
      <c r="J1050" s="7"/>
    </row>
    <row r="1051" spans="1:10" hidden="1" x14ac:dyDescent="0.25">
      <c r="A1051" s="20" t="s">
        <v>22</v>
      </c>
      <c r="B1051" s="18" t="s">
        <v>23</v>
      </c>
      <c r="C1051" s="21">
        <v>60000</v>
      </c>
      <c r="D1051" s="22">
        <v>1000</v>
      </c>
      <c r="E1051" s="23">
        <f t="shared" si="151"/>
        <v>1.6666666666666666E-2</v>
      </c>
      <c r="F1051" s="21"/>
      <c r="G1051" s="21"/>
      <c r="H1051" s="21">
        <f t="shared" si="156"/>
        <v>60000</v>
      </c>
      <c r="J1051" s="7"/>
    </row>
    <row r="1052" spans="1:10" hidden="1" x14ac:dyDescent="0.25">
      <c r="A1052" s="19" t="s">
        <v>30</v>
      </c>
      <c r="B1052" s="18" t="s">
        <v>31</v>
      </c>
      <c r="C1052" s="10">
        <v>333500</v>
      </c>
      <c r="D1052" s="11">
        <v>109700</v>
      </c>
      <c r="E1052" s="12">
        <f t="shared" si="151"/>
        <v>0.32893553223388305</v>
      </c>
      <c r="F1052" s="10">
        <f>F1053+F1054+F1057+F1055+F1056</f>
        <v>0</v>
      </c>
      <c r="G1052" s="10">
        <f t="shared" ref="G1052:H1052" si="157">G1053+G1054+G1057+G1055+G1056</f>
        <v>0</v>
      </c>
      <c r="H1052" s="10">
        <f t="shared" si="157"/>
        <v>333500</v>
      </c>
      <c r="J1052" s="7"/>
    </row>
    <row r="1053" spans="1:10" hidden="1" x14ac:dyDescent="0.25">
      <c r="A1053" s="20" t="s">
        <v>32</v>
      </c>
      <c r="B1053" s="18" t="s">
        <v>33</v>
      </c>
      <c r="C1053" s="21">
        <v>140000</v>
      </c>
      <c r="D1053" s="22">
        <v>38000</v>
      </c>
      <c r="E1053" s="23">
        <f t="shared" si="151"/>
        <v>0.27142857142857141</v>
      </c>
      <c r="F1053" s="21"/>
      <c r="G1053" s="21"/>
      <c r="H1053" s="21">
        <f t="shared" ref="H1053:H1057" si="158">C1053+F1053-G1053</f>
        <v>140000</v>
      </c>
      <c r="J1053" s="7"/>
    </row>
    <row r="1054" spans="1:10" hidden="1" x14ac:dyDescent="0.25">
      <c r="A1054" s="20" t="s">
        <v>83</v>
      </c>
      <c r="B1054" s="18" t="s">
        <v>84</v>
      </c>
      <c r="C1054" s="21">
        <v>160000</v>
      </c>
      <c r="D1054" s="22">
        <v>58000</v>
      </c>
      <c r="E1054" s="23">
        <f t="shared" si="151"/>
        <v>0.36249999999999999</v>
      </c>
      <c r="F1054" s="21"/>
      <c r="G1054" s="21"/>
      <c r="H1054" s="21">
        <f t="shared" si="158"/>
        <v>160000</v>
      </c>
      <c r="J1054" s="7"/>
    </row>
    <row r="1055" spans="1:10" hidden="1" x14ac:dyDescent="0.25">
      <c r="A1055" s="20" t="s">
        <v>85</v>
      </c>
      <c r="B1055" s="18" t="s">
        <v>86</v>
      </c>
      <c r="C1055" s="21">
        <v>3500</v>
      </c>
      <c r="D1055" s="22">
        <v>1000</v>
      </c>
      <c r="E1055" s="23">
        <f t="shared" si="151"/>
        <v>0.2857142857142857</v>
      </c>
      <c r="F1055" s="21"/>
      <c r="G1055" s="21"/>
      <c r="H1055" s="21">
        <f t="shared" si="158"/>
        <v>3500</v>
      </c>
      <c r="J1055" s="7"/>
    </row>
    <row r="1056" spans="1:10" hidden="1" x14ac:dyDescent="0.25">
      <c r="A1056" s="20" t="s">
        <v>87</v>
      </c>
      <c r="B1056" s="18" t="s">
        <v>88</v>
      </c>
      <c r="C1056" s="21">
        <v>20000</v>
      </c>
      <c r="D1056" s="22">
        <v>4100</v>
      </c>
      <c r="E1056" s="23">
        <f t="shared" si="151"/>
        <v>0.20499999999999999</v>
      </c>
      <c r="F1056" s="21"/>
      <c r="G1056" s="21"/>
      <c r="H1056" s="21">
        <f t="shared" si="158"/>
        <v>20000</v>
      </c>
      <c r="J1056" s="7"/>
    </row>
    <row r="1057" spans="1:10" hidden="1" x14ac:dyDescent="0.25">
      <c r="A1057" s="20" t="s">
        <v>34</v>
      </c>
      <c r="B1057" s="18" t="s">
        <v>35</v>
      </c>
      <c r="C1057" s="21">
        <v>10000</v>
      </c>
      <c r="D1057" s="22">
        <v>8600</v>
      </c>
      <c r="E1057" s="23">
        <f t="shared" si="151"/>
        <v>0.86</v>
      </c>
      <c r="F1057" s="21"/>
      <c r="G1057" s="21"/>
      <c r="H1057" s="21">
        <f t="shared" si="158"/>
        <v>10000</v>
      </c>
      <c r="J1057" s="7"/>
    </row>
    <row r="1058" spans="1:10" hidden="1" x14ac:dyDescent="0.25">
      <c r="A1058" s="19" t="s">
        <v>24</v>
      </c>
      <c r="B1058" s="18" t="s">
        <v>25</v>
      </c>
      <c r="C1058" s="10">
        <v>432600</v>
      </c>
      <c r="D1058" s="11">
        <v>119550</v>
      </c>
      <c r="E1058" s="12">
        <f t="shared" si="151"/>
        <v>0.27635228848821081</v>
      </c>
      <c r="F1058" s="10">
        <f>F1059+F1061+F1062+F1063+F1064+F1065+F1067+F1060+F1066</f>
        <v>0</v>
      </c>
      <c r="G1058" s="10">
        <f t="shared" ref="G1058:H1058" si="159">G1059+G1061+G1062+G1063+G1064+G1065+G1067+G1060+G1066</f>
        <v>0</v>
      </c>
      <c r="H1058" s="10">
        <f t="shared" si="159"/>
        <v>432600</v>
      </c>
      <c r="J1058" s="7"/>
    </row>
    <row r="1059" spans="1:10" hidden="1" x14ac:dyDescent="0.25">
      <c r="A1059" s="20" t="s">
        <v>89</v>
      </c>
      <c r="B1059" s="18" t="s">
        <v>90</v>
      </c>
      <c r="C1059" s="21">
        <v>177600</v>
      </c>
      <c r="D1059" s="22">
        <v>59000</v>
      </c>
      <c r="E1059" s="23">
        <f t="shared" si="151"/>
        <v>0.3322072072072072</v>
      </c>
      <c r="F1059" s="21"/>
      <c r="G1059" s="21"/>
      <c r="H1059" s="21">
        <f t="shared" ref="H1059:H1067" si="160">C1059+F1059-G1059</f>
        <v>177600</v>
      </c>
      <c r="J1059" s="7"/>
    </row>
    <row r="1060" spans="1:10" hidden="1" x14ac:dyDescent="0.25">
      <c r="A1060" s="20" t="s">
        <v>91</v>
      </c>
      <c r="B1060" s="18" t="s">
        <v>92</v>
      </c>
      <c r="C1060" s="21">
        <v>75000</v>
      </c>
      <c r="D1060" s="22">
        <v>16000</v>
      </c>
      <c r="E1060" s="23">
        <f t="shared" si="151"/>
        <v>0.21333333333333335</v>
      </c>
      <c r="F1060" s="21"/>
      <c r="G1060" s="21"/>
      <c r="H1060" s="21">
        <f t="shared" si="160"/>
        <v>75000</v>
      </c>
      <c r="J1060" s="7"/>
    </row>
    <row r="1061" spans="1:10" hidden="1" x14ac:dyDescent="0.25">
      <c r="A1061" s="20" t="s">
        <v>93</v>
      </c>
      <c r="B1061" s="18" t="s">
        <v>94</v>
      </c>
      <c r="C1061" s="21">
        <v>12000</v>
      </c>
      <c r="D1061" s="22">
        <v>5100</v>
      </c>
      <c r="E1061" s="23">
        <f t="shared" si="151"/>
        <v>0.42499999999999999</v>
      </c>
      <c r="F1061" s="21"/>
      <c r="G1061" s="21"/>
      <c r="H1061" s="21">
        <f t="shared" si="160"/>
        <v>12000</v>
      </c>
      <c r="J1061" s="7"/>
    </row>
    <row r="1062" spans="1:10" hidden="1" x14ac:dyDescent="0.25">
      <c r="A1062" s="20" t="s">
        <v>95</v>
      </c>
      <c r="B1062" s="18" t="s">
        <v>96</v>
      </c>
      <c r="C1062" s="21">
        <v>80000</v>
      </c>
      <c r="D1062" s="22">
        <v>25000</v>
      </c>
      <c r="E1062" s="23">
        <f t="shared" si="151"/>
        <v>0.3125</v>
      </c>
      <c r="F1062" s="21"/>
      <c r="G1062" s="21"/>
      <c r="H1062" s="21">
        <f t="shared" si="160"/>
        <v>80000</v>
      </c>
      <c r="J1062" s="7"/>
    </row>
    <row r="1063" spans="1:10" hidden="1" x14ac:dyDescent="0.25">
      <c r="A1063" s="20" t="s">
        <v>97</v>
      </c>
      <c r="B1063" s="18" t="s">
        <v>98</v>
      </c>
      <c r="C1063" s="21">
        <v>45000</v>
      </c>
      <c r="D1063" s="22">
        <v>12000</v>
      </c>
      <c r="E1063" s="23">
        <f t="shared" si="151"/>
        <v>0.26666666666666666</v>
      </c>
      <c r="F1063" s="21"/>
      <c r="G1063" s="21"/>
      <c r="H1063" s="21">
        <f t="shared" si="160"/>
        <v>45000</v>
      </c>
      <c r="J1063" s="7"/>
    </row>
    <row r="1064" spans="1:10" hidden="1" x14ac:dyDescent="0.25">
      <c r="A1064" s="20" t="s">
        <v>36</v>
      </c>
      <c r="B1064" s="18" t="s">
        <v>37</v>
      </c>
      <c r="C1064" s="21">
        <v>15000</v>
      </c>
      <c r="D1064" s="22">
        <v>350</v>
      </c>
      <c r="E1064" s="23">
        <f t="shared" si="151"/>
        <v>2.3333333333333334E-2</v>
      </c>
      <c r="F1064" s="21"/>
      <c r="G1064" s="21"/>
      <c r="H1064" s="21">
        <f t="shared" si="160"/>
        <v>15000</v>
      </c>
      <c r="J1064" s="7"/>
    </row>
    <row r="1065" spans="1:10" hidden="1" x14ac:dyDescent="0.25">
      <c r="A1065" s="20" t="s">
        <v>26</v>
      </c>
      <c r="B1065" s="18" t="s">
        <v>27</v>
      </c>
      <c r="C1065" s="21">
        <v>4000</v>
      </c>
      <c r="D1065" s="22"/>
      <c r="E1065" s="23">
        <f t="shared" si="151"/>
        <v>0</v>
      </c>
      <c r="F1065" s="21"/>
      <c r="G1065" s="21"/>
      <c r="H1065" s="21">
        <f t="shared" si="160"/>
        <v>4000</v>
      </c>
      <c r="J1065" s="7"/>
    </row>
    <row r="1066" spans="1:10" hidden="1" x14ac:dyDescent="0.25">
      <c r="A1066" s="20" t="s">
        <v>155</v>
      </c>
      <c r="B1066" s="18" t="s">
        <v>156</v>
      </c>
      <c r="C1066" s="21">
        <v>4000</v>
      </c>
      <c r="D1066" s="22">
        <v>100</v>
      </c>
      <c r="E1066" s="23">
        <f t="shared" si="151"/>
        <v>2.5000000000000001E-2</v>
      </c>
      <c r="F1066" s="21"/>
      <c r="G1066" s="21"/>
      <c r="H1066" s="21">
        <f t="shared" si="160"/>
        <v>4000</v>
      </c>
      <c r="J1066" s="7"/>
    </row>
    <row r="1067" spans="1:10" hidden="1" x14ac:dyDescent="0.25">
      <c r="A1067" s="20" t="s">
        <v>38</v>
      </c>
      <c r="B1067" s="18" t="s">
        <v>39</v>
      </c>
      <c r="C1067" s="21">
        <v>20000</v>
      </c>
      <c r="D1067" s="22">
        <v>2000</v>
      </c>
      <c r="E1067" s="23">
        <f t="shared" si="151"/>
        <v>0.1</v>
      </c>
      <c r="F1067" s="21"/>
      <c r="G1067" s="21"/>
      <c r="H1067" s="21">
        <f t="shared" si="160"/>
        <v>20000</v>
      </c>
      <c r="J1067" s="7"/>
    </row>
    <row r="1068" spans="1:10" hidden="1" x14ac:dyDescent="0.25">
      <c r="A1068" s="19" t="s">
        <v>99</v>
      </c>
      <c r="B1068" s="18" t="s">
        <v>100</v>
      </c>
      <c r="C1068" s="10">
        <v>60000</v>
      </c>
      <c r="D1068" s="11"/>
      <c r="E1068" s="12">
        <f t="shared" si="151"/>
        <v>0</v>
      </c>
      <c r="F1068" s="10">
        <f>F1069</f>
        <v>0</v>
      </c>
      <c r="G1068" s="10">
        <f>G1069</f>
        <v>0</v>
      </c>
      <c r="H1068" s="10">
        <f>H1069</f>
        <v>60000</v>
      </c>
      <c r="J1068" s="7"/>
    </row>
    <row r="1069" spans="1:10" hidden="1" x14ac:dyDescent="0.25">
      <c r="A1069" s="20" t="s">
        <v>101</v>
      </c>
      <c r="B1069" s="18" t="s">
        <v>100</v>
      </c>
      <c r="C1069" s="21">
        <v>60000</v>
      </c>
      <c r="D1069" s="22"/>
      <c r="E1069" s="23">
        <f t="shared" si="151"/>
        <v>0</v>
      </c>
      <c r="F1069" s="21"/>
      <c r="G1069" s="21"/>
      <c r="H1069" s="21">
        <f>C1069+F1069-G1069</f>
        <v>60000</v>
      </c>
      <c r="J1069" s="7"/>
    </row>
    <row r="1070" spans="1:10" hidden="1" x14ac:dyDescent="0.25">
      <c r="A1070" s="19" t="s">
        <v>42</v>
      </c>
      <c r="B1070" s="18" t="s">
        <v>43</v>
      </c>
      <c r="C1070" s="10">
        <v>45300</v>
      </c>
      <c r="D1070" s="11">
        <v>30500</v>
      </c>
      <c r="E1070" s="12">
        <f t="shared" si="151"/>
        <v>0.67328918322295805</v>
      </c>
      <c r="F1070" s="10">
        <f>F1072+F1073+F1074+F1076+F1071+F1075</f>
        <v>0</v>
      </c>
      <c r="G1070" s="10">
        <f t="shared" ref="G1070:H1070" si="161">G1072+G1073+G1074+G1076+G1071+G1075</f>
        <v>0</v>
      </c>
      <c r="H1070" s="10">
        <f t="shared" si="161"/>
        <v>45300</v>
      </c>
      <c r="J1070" s="7"/>
    </row>
    <row r="1071" spans="1:10" hidden="1" x14ac:dyDescent="0.25">
      <c r="A1071" s="20" t="s">
        <v>102</v>
      </c>
      <c r="B1071" s="18" t="s">
        <v>103</v>
      </c>
      <c r="C1071" s="21">
        <v>3000</v>
      </c>
      <c r="D1071" s="22"/>
      <c r="E1071" s="23">
        <f t="shared" si="151"/>
        <v>0</v>
      </c>
      <c r="F1071" s="21"/>
      <c r="G1071" s="21"/>
      <c r="H1071" s="21">
        <f t="shared" ref="H1071:H1076" si="162">C1071+F1071-G1071</f>
        <v>3000</v>
      </c>
      <c r="J1071" s="7"/>
    </row>
    <row r="1072" spans="1:10" hidden="1" x14ac:dyDescent="0.25">
      <c r="A1072" s="20" t="s">
        <v>104</v>
      </c>
      <c r="B1072" s="18" t="s">
        <v>105</v>
      </c>
      <c r="C1072" s="21">
        <v>6000</v>
      </c>
      <c r="D1072" s="22">
        <v>2000</v>
      </c>
      <c r="E1072" s="23">
        <f t="shared" si="151"/>
        <v>0.33333333333333331</v>
      </c>
      <c r="F1072" s="21"/>
      <c r="G1072" s="21"/>
      <c r="H1072" s="21">
        <f t="shared" si="162"/>
        <v>6000</v>
      </c>
      <c r="J1072" s="7"/>
    </row>
    <row r="1073" spans="1:10" hidden="1" x14ac:dyDescent="0.25">
      <c r="A1073" s="20" t="s">
        <v>106</v>
      </c>
      <c r="B1073" s="18" t="s">
        <v>107</v>
      </c>
      <c r="C1073" s="21">
        <v>28000</v>
      </c>
      <c r="D1073" s="22">
        <v>27000</v>
      </c>
      <c r="E1073" s="23">
        <f t="shared" si="151"/>
        <v>0.9642857142857143</v>
      </c>
      <c r="F1073" s="21"/>
      <c r="G1073" s="21"/>
      <c r="H1073" s="21">
        <f t="shared" si="162"/>
        <v>28000</v>
      </c>
      <c r="J1073" s="7"/>
    </row>
    <row r="1074" spans="1:10" hidden="1" x14ac:dyDescent="0.25">
      <c r="A1074" s="20" t="s">
        <v>108</v>
      </c>
      <c r="B1074" s="18" t="s">
        <v>109</v>
      </c>
      <c r="C1074" s="21">
        <v>2300</v>
      </c>
      <c r="D1074" s="22">
        <v>500</v>
      </c>
      <c r="E1074" s="23">
        <f t="shared" si="151"/>
        <v>0.21739130434782608</v>
      </c>
      <c r="F1074" s="21"/>
      <c r="G1074" s="21"/>
      <c r="H1074" s="21">
        <f t="shared" si="162"/>
        <v>2300</v>
      </c>
      <c r="J1074" s="7"/>
    </row>
    <row r="1075" spans="1:10" hidden="1" x14ac:dyDescent="0.25">
      <c r="A1075" s="20" t="s">
        <v>44</v>
      </c>
      <c r="B1075" s="18" t="s">
        <v>45</v>
      </c>
      <c r="C1075" s="21">
        <v>1000</v>
      </c>
      <c r="D1075" s="22"/>
      <c r="E1075" s="23">
        <f t="shared" si="151"/>
        <v>0</v>
      </c>
      <c r="F1075" s="21"/>
      <c r="G1075" s="21"/>
      <c r="H1075" s="21">
        <f t="shared" si="162"/>
        <v>1000</v>
      </c>
      <c r="J1075" s="7"/>
    </row>
    <row r="1076" spans="1:10" hidden="1" x14ac:dyDescent="0.25">
      <c r="A1076" s="20" t="s">
        <v>110</v>
      </c>
      <c r="B1076" s="18" t="s">
        <v>43</v>
      </c>
      <c r="C1076" s="21">
        <v>5000</v>
      </c>
      <c r="D1076" s="22">
        <v>1000</v>
      </c>
      <c r="E1076" s="23">
        <f t="shared" si="151"/>
        <v>0.2</v>
      </c>
      <c r="F1076" s="21"/>
      <c r="G1076" s="21"/>
      <c r="H1076" s="21">
        <f t="shared" si="162"/>
        <v>5000</v>
      </c>
      <c r="J1076" s="7"/>
    </row>
    <row r="1077" spans="1:10" hidden="1" x14ac:dyDescent="0.25">
      <c r="A1077" s="19" t="s">
        <v>277</v>
      </c>
      <c r="B1077" s="18" t="s">
        <v>278</v>
      </c>
      <c r="C1077" s="10">
        <v>4200</v>
      </c>
      <c r="D1077" s="11">
        <v>886.75</v>
      </c>
      <c r="E1077" s="12">
        <f t="shared" si="151"/>
        <v>0.21113095238095239</v>
      </c>
      <c r="F1077" s="10">
        <f t="shared" ref="F1077:H1077" si="163">F1078</f>
        <v>0</v>
      </c>
      <c r="G1077" s="10">
        <f t="shared" si="163"/>
        <v>0</v>
      </c>
      <c r="H1077" s="10">
        <f t="shared" si="163"/>
        <v>4200</v>
      </c>
      <c r="J1077" s="7"/>
    </row>
    <row r="1078" spans="1:10" hidden="1" x14ac:dyDescent="0.25">
      <c r="A1078" s="20" t="s">
        <v>279</v>
      </c>
      <c r="B1078" s="18" t="s">
        <v>280</v>
      </c>
      <c r="C1078" s="21">
        <v>4200</v>
      </c>
      <c r="D1078" s="22">
        <v>886.75</v>
      </c>
      <c r="E1078" s="23">
        <f t="shared" si="151"/>
        <v>0.21113095238095239</v>
      </c>
      <c r="F1078" s="21"/>
      <c r="G1078" s="21"/>
      <c r="H1078" s="21">
        <f>C1078+F1078-G1078</f>
        <v>4200</v>
      </c>
      <c r="J1078" s="7"/>
    </row>
    <row r="1079" spans="1:10" hidden="1" x14ac:dyDescent="0.25">
      <c r="A1079" s="19" t="s">
        <v>111</v>
      </c>
      <c r="B1079" s="18" t="s">
        <v>112</v>
      </c>
      <c r="C1079" s="10">
        <v>6000</v>
      </c>
      <c r="D1079" s="11">
        <v>1500</v>
      </c>
      <c r="E1079" s="12">
        <f t="shared" si="151"/>
        <v>0.25</v>
      </c>
      <c r="F1079" s="10">
        <f t="shared" ref="F1079:H1079" si="164">F1080</f>
        <v>0</v>
      </c>
      <c r="G1079" s="10">
        <f t="shared" si="164"/>
        <v>0</v>
      </c>
      <c r="H1079" s="10">
        <f t="shared" si="164"/>
        <v>6000</v>
      </c>
      <c r="J1079" s="7"/>
    </row>
    <row r="1080" spans="1:10" hidden="1" x14ac:dyDescent="0.25">
      <c r="A1080" s="20" t="s">
        <v>113</v>
      </c>
      <c r="B1080" s="18" t="s">
        <v>114</v>
      </c>
      <c r="C1080" s="21">
        <v>6000</v>
      </c>
      <c r="D1080" s="22">
        <v>1500</v>
      </c>
      <c r="E1080" s="23">
        <f t="shared" si="151"/>
        <v>0.25</v>
      </c>
      <c r="F1080" s="21"/>
      <c r="G1080" s="21"/>
      <c r="H1080" s="21">
        <f>C1080+F1080-G1080</f>
        <v>6000</v>
      </c>
      <c r="J1080" s="7"/>
    </row>
    <row r="1081" spans="1:10" hidden="1" x14ac:dyDescent="0.25">
      <c r="A1081" s="19" t="s">
        <v>123</v>
      </c>
      <c r="B1081" s="18" t="s">
        <v>124</v>
      </c>
      <c r="C1081" s="10"/>
      <c r="D1081" s="11"/>
      <c r="E1081" s="12" t="e">
        <f t="shared" si="151"/>
        <v>#DIV/0!</v>
      </c>
      <c r="F1081" s="10">
        <f t="shared" ref="F1081:H1083" si="165">F1082</f>
        <v>0</v>
      </c>
      <c r="G1081" s="10">
        <f t="shared" si="165"/>
        <v>0</v>
      </c>
      <c r="H1081" s="10">
        <f t="shared" si="165"/>
        <v>0</v>
      </c>
      <c r="J1081" s="7" t="s">
        <v>291</v>
      </c>
    </row>
    <row r="1082" spans="1:10" hidden="1" x14ac:dyDescent="0.25">
      <c r="A1082" s="20" t="s">
        <v>129</v>
      </c>
      <c r="B1082" s="18" t="s">
        <v>130</v>
      </c>
      <c r="C1082" s="21"/>
      <c r="D1082" s="22"/>
      <c r="E1082" s="23" t="e">
        <f t="shared" si="151"/>
        <v>#DIV/0!</v>
      </c>
      <c r="F1082" s="21"/>
      <c r="G1082" s="21"/>
      <c r="H1082" s="21">
        <f>C1082+F1082-G1082</f>
        <v>0</v>
      </c>
      <c r="J1082" s="7" t="s">
        <v>291</v>
      </c>
    </row>
    <row r="1083" spans="1:10" hidden="1" x14ac:dyDescent="0.25">
      <c r="A1083" s="19" t="s">
        <v>208</v>
      </c>
      <c r="B1083" s="18" t="s">
        <v>209</v>
      </c>
      <c r="C1083" s="10">
        <v>25400</v>
      </c>
      <c r="D1083" s="11">
        <v>6497.45</v>
      </c>
      <c r="E1083" s="12">
        <f t="shared" si="151"/>
        <v>0.25580511811023621</v>
      </c>
      <c r="F1083" s="10">
        <f t="shared" si="165"/>
        <v>0</v>
      </c>
      <c r="G1083" s="10">
        <f t="shared" si="165"/>
        <v>0</v>
      </c>
      <c r="H1083" s="10">
        <f t="shared" si="165"/>
        <v>25400</v>
      </c>
      <c r="J1083" s="7"/>
    </row>
    <row r="1084" spans="1:10" hidden="1" x14ac:dyDescent="0.25">
      <c r="A1084" s="20" t="s">
        <v>210</v>
      </c>
      <c r="B1084" s="18" t="s">
        <v>211</v>
      </c>
      <c r="C1084" s="21">
        <v>25400</v>
      </c>
      <c r="D1084" s="22">
        <v>6497.45</v>
      </c>
      <c r="E1084" s="23">
        <f t="shared" si="151"/>
        <v>0.25580511811023621</v>
      </c>
      <c r="F1084" s="21"/>
      <c r="G1084" s="21"/>
      <c r="H1084" s="21">
        <f>C1084+F1084-G1084</f>
        <v>25400</v>
      </c>
      <c r="J1084" s="7"/>
    </row>
    <row r="1085" spans="1:10" hidden="1" x14ac:dyDescent="0.25">
      <c r="A1085" s="17" t="s">
        <v>119</v>
      </c>
      <c r="B1085" s="18" t="s">
        <v>120</v>
      </c>
      <c r="C1085" s="10">
        <v>30000</v>
      </c>
      <c r="D1085" s="11">
        <v>1577</v>
      </c>
      <c r="E1085" s="12">
        <f t="shared" si="151"/>
        <v>5.2566666666666664E-2</v>
      </c>
      <c r="F1085" s="10">
        <f>F1086</f>
        <v>0</v>
      </c>
      <c r="G1085" s="10">
        <f>G1086</f>
        <v>0</v>
      </c>
      <c r="H1085" s="10">
        <f>H1086</f>
        <v>30000</v>
      </c>
      <c r="J1085" s="7"/>
    </row>
    <row r="1086" spans="1:10" hidden="1" x14ac:dyDescent="0.25">
      <c r="A1086" s="19" t="s">
        <v>30</v>
      </c>
      <c r="B1086" s="18" t="s">
        <v>31</v>
      </c>
      <c r="C1086" s="10">
        <v>30000</v>
      </c>
      <c r="D1086" s="11">
        <v>1577</v>
      </c>
      <c r="E1086" s="12">
        <f t="shared" si="151"/>
        <v>5.2566666666666664E-2</v>
      </c>
      <c r="F1086" s="10">
        <f t="shared" ref="F1086:H1086" si="166">F1087</f>
        <v>0</v>
      </c>
      <c r="G1086" s="10">
        <f t="shared" si="166"/>
        <v>0</v>
      </c>
      <c r="H1086" s="10">
        <f t="shared" si="166"/>
        <v>30000</v>
      </c>
      <c r="J1086" s="7"/>
    </row>
    <row r="1087" spans="1:10" hidden="1" x14ac:dyDescent="0.25">
      <c r="A1087" s="20" t="s">
        <v>121</v>
      </c>
      <c r="B1087" s="18" t="s">
        <v>122</v>
      </c>
      <c r="C1087" s="21">
        <v>30000</v>
      </c>
      <c r="D1087" s="22">
        <v>1577</v>
      </c>
      <c r="E1087" s="23">
        <f t="shared" si="151"/>
        <v>5.2566666666666664E-2</v>
      </c>
      <c r="F1087" s="21"/>
      <c r="G1087" s="21"/>
      <c r="H1087" s="21">
        <f>C1087+F1087-G1087</f>
        <v>30000</v>
      </c>
      <c r="J1087" s="7"/>
    </row>
    <row r="1088" spans="1:10" hidden="1" x14ac:dyDescent="0.25">
      <c r="A1088" s="13" t="s">
        <v>296</v>
      </c>
      <c r="B1088" s="14" t="s">
        <v>297</v>
      </c>
      <c r="C1088" s="10">
        <v>26221200</v>
      </c>
      <c r="D1088" s="11">
        <v>8083806.6100000003</v>
      </c>
      <c r="E1088" s="12">
        <f t="shared" si="151"/>
        <v>0.30829277874391714</v>
      </c>
      <c r="F1088" s="10">
        <f>F1089</f>
        <v>0</v>
      </c>
      <c r="G1088" s="10">
        <f>G1089</f>
        <v>0</v>
      </c>
      <c r="H1088" s="10">
        <f>H1089</f>
        <v>26221200</v>
      </c>
      <c r="J1088" s="7"/>
    </row>
    <row r="1089" spans="1:10" hidden="1" x14ac:dyDescent="0.25">
      <c r="A1089" s="15" t="s">
        <v>298</v>
      </c>
      <c r="B1089" s="16" t="s">
        <v>299</v>
      </c>
      <c r="C1089" s="10">
        <v>26221200</v>
      </c>
      <c r="D1089" s="11">
        <v>8083806.6100000003</v>
      </c>
      <c r="E1089" s="12">
        <f t="shared" si="151"/>
        <v>0.30829277874391714</v>
      </c>
      <c r="F1089" s="10">
        <f>F1090+F1137</f>
        <v>0</v>
      </c>
      <c r="G1089" s="10">
        <f>G1090+G1137</f>
        <v>0</v>
      </c>
      <c r="H1089" s="10">
        <f>H1090+H1137</f>
        <v>26221200</v>
      </c>
      <c r="J1089" s="7"/>
    </row>
    <row r="1090" spans="1:10" hidden="1" x14ac:dyDescent="0.25">
      <c r="A1090" s="17" t="s">
        <v>16</v>
      </c>
      <c r="B1090" s="18" t="s">
        <v>17</v>
      </c>
      <c r="C1090" s="10">
        <v>26206100</v>
      </c>
      <c r="D1090" s="11">
        <v>8083188.6100000003</v>
      </c>
      <c r="E1090" s="12">
        <f t="shared" si="151"/>
        <v>0.30844683527880917</v>
      </c>
      <c r="F1090" s="10">
        <f>F1091+F1094+F1096+F1098+F1103+F1109+F1119+F1121+F1128+F1130+F1135+F1133</f>
        <v>0</v>
      </c>
      <c r="G1090" s="10">
        <f>G1091+G1094+G1096+G1098+G1103+G1109+G1119+G1121+G1128+G1130+G1135+G1133</f>
        <v>0</v>
      </c>
      <c r="H1090" s="10">
        <f>H1091+H1094+H1096+H1098+H1103+H1109+H1119+H1121+H1128+H1130+H1135+H1133</f>
        <v>26206100</v>
      </c>
      <c r="J1090" s="7"/>
    </row>
    <row r="1091" spans="1:10" hidden="1" x14ac:dyDescent="0.25">
      <c r="A1091" s="19" t="s">
        <v>62</v>
      </c>
      <c r="B1091" s="18" t="s">
        <v>63</v>
      </c>
      <c r="C1091" s="10">
        <v>18001000</v>
      </c>
      <c r="D1091" s="11">
        <v>5858843.3600000003</v>
      </c>
      <c r="E1091" s="12">
        <f t="shared" si="151"/>
        <v>0.32547321593244821</v>
      </c>
      <c r="F1091" s="10">
        <f t="shared" ref="F1091:H1091" si="167">F1092+F1093</f>
        <v>0</v>
      </c>
      <c r="G1091" s="10">
        <f t="shared" si="167"/>
        <v>0</v>
      </c>
      <c r="H1091" s="10">
        <f t="shared" si="167"/>
        <v>18001000</v>
      </c>
      <c r="J1091" s="7"/>
    </row>
    <row r="1092" spans="1:10" hidden="1" x14ac:dyDescent="0.25">
      <c r="A1092" s="20" t="s">
        <v>64</v>
      </c>
      <c r="B1092" s="18" t="s">
        <v>65</v>
      </c>
      <c r="C1092" s="21">
        <v>17881000</v>
      </c>
      <c r="D1092" s="22">
        <v>5858843.3600000003</v>
      </c>
      <c r="E1092" s="23">
        <f t="shared" si="151"/>
        <v>0.32765747776969972</v>
      </c>
      <c r="F1092" s="21"/>
      <c r="G1092" s="21"/>
      <c r="H1092" s="21">
        <f t="shared" ref="H1092:H1093" si="168">C1092+F1092-G1092</f>
        <v>17881000</v>
      </c>
      <c r="J1092" s="7"/>
    </row>
    <row r="1093" spans="1:10" hidden="1" x14ac:dyDescent="0.25">
      <c r="A1093" s="20" t="s">
        <v>66</v>
      </c>
      <c r="B1093" s="18" t="s">
        <v>67</v>
      </c>
      <c r="C1093" s="21">
        <v>120000</v>
      </c>
      <c r="D1093" s="22"/>
      <c r="E1093" s="23">
        <f t="shared" si="151"/>
        <v>0</v>
      </c>
      <c r="F1093" s="21"/>
      <c r="G1093" s="21"/>
      <c r="H1093" s="21">
        <f t="shared" si="168"/>
        <v>120000</v>
      </c>
      <c r="J1093" s="7"/>
    </row>
    <row r="1094" spans="1:10" hidden="1" x14ac:dyDescent="0.25">
      <c r="A1094" s="19" t="s">
        <v>70</v>
      </c>
      <c r="B1094" s="18" t="s">
        <v>71</v>
      </c>
      <c r="C1094" s="10">
        <v>393000</v>
      </c>
      <c r="D1094" s="11">
        <v>42460.6</v>
      </c>
      <c r="E1094" s="12">
        <f t="shared" si="151"/>
        <v>0.10804223918575064</v>
      </c>
      <c r="F1094" s="10">
        <f t="shared" ref="F1094:H1094" si="169">F1095</f>
        <v>0</v>
      </c>
      <c r="G1094" s="10">
        <f t="shared" si="169"/>
        <v>0</v>
      </c>
      <c r="H1094" s="10">
        <f t="shared" si="169"/>
        <v>393000</v>
      </c>
      <c r="J1094" s="7"/>
    </row>
    <row r="1095" spans="1:10" hidden="1" x14ac:dyDescent="0.25">
      <c r="A1095" s="20" t="s">
        <v>72</v>
      </c>
      <c r="B1095" s="18" t="s">
        <v>71</v>
      </c>
      <c r="C1095" s="21">
        <v>393000</v>
      </c>
      <c r="D1095" s="22">
        <v>42460.6</v>
      </c>
      <c r="E1095" s="23">
        <f t="shared" si="151"/>
        <v>0.10804223918575064</v>
      </c>
      <c r="F1095" s="21"/>
      <c r="G1095" s="21"/>
      <c r="H1095" s="21">
        <f>C1095+F1095-G1095</f>
        <v>393000</v>
      </c>
      <c r="J1095" s="7"/>
    </row>
    <row r="1096" spans="1:10" hidden="1" x14ac:dyDescent="0.25">
      <c r="A1096" s="19" t="s">
        <v>73</v>
      </c>
      <c r="B1096" s="18" t="s">
        <v>74</v>
      </c>
      <c r="C1096" s="10">
        <v>2835000</v>
      </c>
      <c r="D1096" s="11">
        <v>914621.59</v>
      </c>
      <c r="E1096" s="12">
        <f t="shared" si="151"/>
        <v>0.32261784479717814</v>
      </c>
      <c r="F1096" s="10">
        <f t="shared" ref="F1096:H1096" si="170">F1097</f>
        <v>0</v>
      </c>
      <c r="G1096" s="10">
        <f t="shared" si="170"/>
        <v>0</v>
      </c>
      <c r="H1096" s="10">
        <f t="shared" si="170"/>
        <v>2835000</v>
      </c>
      <c r="J1096" s="7"/>
    </row>
    <row r="1097" spans="1:10" hidden="1" x14ac:dyDescent="0.25">
      <c r="A1097" s="20" t="s">
        <v>77</v>
      </c>
      <c r="B1097" s="18" t="s">
        <v>78</v>
      </c>
      <c r="C1097" s="21">
        <v>2835000</v>
      </c>
      <c r="D1097" s="22">
        <v>914621.59</v>
      </c>
      <c r="E1097" s="23">
        <f t="shared" si="151"/>
        <v>0.32261784479717814</v>
      </c>
      <c r="F1097" s="21"/>
      <c r="G1097" s="21"/>
      <c r="H1097" s="21">
        <f>C1097+F1097-G1097</f>
        <v>2835000</v>
      </c>
      <c r="J1097" s="7"/>
    </row>
    <row r="1098" spans="1:10" hidden="1" x14ac:dyDescent="0.25">
      <c r="A1098" s="19" t="s">
        <v>18</v>
      </c>
      <c r="B1098" s="18" t="s">
        <v>19</v>
      </c>
      <c r="C1098" s="10">
        <v>797000</v>
      </c>
      <c r="D1098" s="11">
        <v>192192.15</v>
      </c>
      <c r="E1098" s="12">
        <f t="shared" si="151"/>
        <v>0.2411444792973651</v>
      </c>
      <c r="F1098" s="10">
        <f>F1099+F1100+F1101+F1102</f>
        <v>0</v>
      </c>
      <c r="G1098" s="10">
        <f>G1099+G1100+G1101+G1102</f>
        <v>0</v>
      </c>
      <c r="H1098" s="10">
        <f>H1099+H1100+H1101+H1102</f>
        <v>797000</v>
      </c>
      <c r="J1098" s="7"/>
    </row>
    <row r="1099" spans="1:10" hidden="1" x14ac:dyDescent="0.25">
      <c r="A1099" s="20" t="s">
        <v>20</v>
      </c>
      <c r="B1099" s="18" t="s">
        <v>21</v>
      </c>
      <c r="C1099" s="21">
        <v>93500</v>
      </c>
      <c r="D1099" s="22">
        <v>7124</v>
      </c>
      <c r="E1099" s="23">
        <f t="shared" si="151"/>
        <v>7.6192513368983958E-2</v>
      </c>
      <c r="F1099" s="21"/>
      <c r="G1099" s="21"/>
      <c r="H1099" s="21">
        <f t="shared" ref="H1099:H1102" si="171">C1099+F1099-G1099</f>
        <v>93500</v>
      </c>
      <c r="J1099" s="7"/>
    </row>
    <row r="1100" spans="1:10" hidden="1" x14ac:dyDescent="0.25">
      <c r="A1100" s="20" t="s">
        <v>79</v>
      </c>
      <c r="B1100" s="18" t="s">
        <v>80</v>
      </c>
      <c r="C1100" s="21">
        <v>630000</v>
      </c>
      <c r="D1100" s="22">
        <v>181068.15</v>
      </c>
      <c r="E1100" s="23">
        <f t="shared" si="151"/>
        <v>0.28740976190476192</v>
      </c>
      <c r="F1100" s="21"/>
      <c r="G1100" s="21"/>
      <c r="H1100" s="21">
        <f t="shared" si="171"/>
        <v>630000</v>
      </c>
      <c r="J1100" s="7"/>
    </row>
    <row r="1101" spans="1:10" hidden="1" x14ac:dyDescent="0.25">
      <c r="A1101" s="20" t="s">
        <v>22</v>
      </c>
      <c r="B1101" s="18" t="s">
        <v>23</v>
      </c>
      <c r="C1101" s="21">
        <v>72000</v>
      </c>
      <c r="D1101" s="22">
        <v>4000</v>
      </c>
      <c r="E1101" s="23">
        <f t="shared" si="151"/>
        <v>5.5555555555555552E-2</v>
      </c>
      <c r="F1101" s="21"/>
      <c r="G1101" s="21"/>
      <c r="H1101" s="21">
        <f t="shared" si="171"/>
        <v>72000</v>
      </c>
      <c r="J1101" s="7"/>
    </row>
    <row r="1102" spans="1:10" hidden="1" x14ac:dyDescent="0.25">
      <c r="A1102" s="20" t="s">
        <v>81</v>
      </c>
      <c r="B1102" s="18" t="s">
        <v>82</v>
      </c>
      <c r="C1102" s="21">
        <v>1500</v>
      </c>
      <c r="D1102" s="22"/>
      <c r="E1102" s="23">
        <f t="shared" si="151"/>
        <v>0</v>
      </c>
      <c r="F1102" s="21"/>
      <c r="G1102" s="21"/>
      <c r="H1102" s="21">
        <f t="shared" si="171"/>
        <v>1500</v>
      </c>
      <c r="J1102" s="7"/>
    </row>
    <row r="1103" spans="1:10" hidden="1" x14ac:dyDescent="0.25">
      <c r="A1103" s="19" t="s">
        <v>30</v>
      </c>
      <c r="B1103" s="18" t="s">
        <v>31</v>
      </c>
      <c r="C1103" s="10">
        <v>1561020</v>
      </c>
      <c r="D1103" s="11">
        <v>447556.1</v>
      </c>
      <c r="E1103" s="12">
        <f t="shared" si="151"/>
        <v>0.28670747331872748</v>
      </c>
      <c r="F1103" s="10">
        <f>F1104+F1105+F1106+F1107+F1108</f>
        <v>0</v>
      </c>
      <c r="G1103" s="10">
        <f>G1104+G1105+G1106+G1107+G1108</f>
        <v>0</v>
      </c>
      <c r="H1103" s="10">
        <f>H1104+H1105+H1106+H1107+H1108</f>
        <v>1561020</v>
      </c>
      <c r="J1103" s="7"/>
    </row>
    <row r="1104" spans="1:10" hidden="1" x14ac:dyDescent="0.25">
      <c r="A1104" s="20" t="s">
        <v>32</v>
      </c>
      <c r="B1104" s="18" t="s">
        <v>33</v>
      </c>
      <c r="C1104" s="21">
        <v>407820</v>
      </c>
      <c r="D1104" s="22">
        <v>101615.19</v>
      </c>
      <c r="E1104" s="23">
        <f t="shared" si="151"/>
        <v>0.24916676474915406</v>
      </c>
      <c r="F1104" s="21"/>
      <c r="G1104" s="21"/>
      <c r="H1104" s="21">
        <f t="shared" ref="H1104:H1108" si="172">C1104+F1104-G1104</f>
        <v>407820</v>
      </c>
      <c r="J1104" s="7"/>
    </row>
    <row r="1105" spans="1:10" hidden="1" x14ac:dyDescent="0.25">
      <c r="A1105" s="20" t="s">
        <v>83</v>
      </c>
      <c r="B1105" s="18" t="s">
        <v>84</v>
      </c>
      <c r="C1105" s="21">
        <v>1135000</v>
      </c>
      <c r="D1105" s="22">
        <v>339987.91</v>
      </c>
      <c r="E1105" s="23">
        <f t="shared" si="151"/>
        <v>0.29954881938325989</v>
      </c>
      <c r="F1105" s="21"/>
      <c r="G1105" s="21"/>
      <c r="H1105" s="21">
        <f t="shared" si="172"/>
        <v>1135000</v>
      </c>
      <c r="J1105" s="7"/>
    </row>
    <row r="1106" spans="1:10" hidden="1" x14ac:dyDescent="0.25">
      <c r="A1106" s="20" t="s">
        <v>85</v>
      </c>
      <c r="B1106" s="18" t="s">
        <v>86</v>
      </c>
      <c r="C1106" s="21">
        <v>5000</v>
      </c>
      <c r="D1106" s="22"/>
      <c r="E1106" s="23">
        <f t="shared" si="151"/>
        <v>0</v>
      </c>
      <c r="F1106" s="21"/>
      <c r="G1106" s="21"/>
      <c r="H1106" s="21">
        <f t="shared" si="172"/>
        <v>5000</v>
      </c>
      <c r="J1106" s="7"/>
    </row>
    <row r="1107" spans="1:10" hidden="1" x14ac:dyDescent="0.25">
      <c r="A1107" s="20" t="s">
        <v>87</v>
      </c>
      <c r="B1107" s="18" t="s">
        <v>88</v>
      </c>
      <c r="C1107" s="21">
        <v>12000</v>
      </c>
      <c r="D1107" s="22">
        <v>5953</v>
      </c>
      <c r="E1107" s="23">
        <f t="shared" si="151"/>
        <v>0.49608333333333332</v>
      </c>
      <c r="F1107" s="21"/>
      <c r="G1107" s="21"/>
      <c r="H1107" s="21">
        <f t="shared" si="172"/>
        <v>12000</v>
      </c>
      <c r="J1107" s="7"/>
    </row>
    <row r="1108" spans="1:10" hidden="1" x14ac:dyDescent="0.25">
      <c r="A1108" s="20" t="s">
        <v>34</v>
      </c>
      <c r="B1108" s="18" t="s">
        <v>35</v>
      </c>
      <c r="C1108" s="21">
        <v>1200</v>
      </c>
      <c r="D1108" s="22"/>
      <c r="E1108" s="23">
        <f t="shared" si="151"/>
        <v>0</v>
      </c>
      <c r="F1108" s="21"/>
      <c r="G1108" s="21"/>
      <c r="H1108" s="21">
        <f t="shared" si="172"/>
        <v>1200</v>
      </c>
      <c r="J1108" s="7"/>
    </row>
    <row r="1109" spans="1:10" hidden="1" x14ac:dyDescent="0.25">
      <c r="A1109" s="19" t="s">
        <v>24</v>
      </c>
      <c r="B1109" s="18" t="s">
        <v>25</v>
      </c>
      <c r="C1109" s="10">
        <v>2455600</v>
      </c>
      <c r="D1109" s="11">
        <v>603027.79</v>
      </c>
      <c r="E1109" s="12">
        <f t="shared" si="151"/>
        <v>0.24557248330346965</v>
      </c>
      <c r="F1109" s="10">
        <f>F1110+F1111+F1112+F1113+F1114+F1115+F1116+F1117+F1118</f>
        <v>0</v>
      </c>
      <c r="G1109" s="10">
        <f>G1110+G1111+G1112+G1113+G1114+G1115+G1116+G1117+G1118</f>
        <v>0</v>
      </c>
      <c r="H1109" s="10">
        <f>H1110+H1111+H1112+H1113+H1114+H1115+H1116+H1117+H1118</f>
        <v>2455600</v>
      </c>
      <c r="J1109" s="7"/>
    </row>
    <row r="1110" spans="1:10" hidden="1" x14ac:dyDescent="0.25">
      <c r="A1110" s="20" t="s">
        <v>89</v>
      </c>
      <c r="B1110" s="18" t="s">
        <v>90</v>
      </c>
      <c r="C1110" s="21">
        <v>1413000</v>
      </c>
      <c r="D1110" s="22">
        <v>361548.18</v>
      </c>
      <c r="E1110" s="23">
        <f t="shared" si="151"/>
        <v>0.2558727388535032</v>
      </c>
      <c r="F1110" s="21"/>
      <c r="G1110" s="21"/>
      <c r="H1110" s="21">
        <f t="shared" ref="H1110:H1118" si="173">C1110+F1110-G1110</f>
        <v>1413000</v>
      </c>
      <c r="J1110" s="7"/>
    </row>
    <row r="1111" spans="1:10" hidden="1" x14ac:dyDescent="0.25">
      <c r="A1111" s="20" t="s">
        <v>91</v>
      </c>
      <c r="B1111" s="18" t="s">
        <v>92</v>
      </c>
      <c r="C1111" s="21">
        <v>136600</v>
      </c>
      <c r="D1111" s="22">
        <v>34952.33</v>
      </c>
      <c r="E1111" s="23">
        <f t="shared" ref="E1111:E1178" si="174">D1111/C1111</f>
        <v>0.25587357247437775</v>
      </c>
      <c r="F1111" s="21"/>
      <c r="G1111" s="21"/>
      <c r="H1111" s="21">
        <f t="shared" si="173"/>
        <v>136600</v>
      </c>
      <c r="J1111" s="7"/>
    </row>
    <row r="1112" spans="1:10" hidden="1" x14ac:dyDescent="0.25">
      <c r="A1112" s="20" t="s">
        <v>93</v>
      </c>
      <c r="B1112" s="18" t="s">
        <v>94</v>
      </c>
      <c r="C1112" s="21">
        <v>30000</v>
      </c>
      <c r="D1112" s="22">
        <v>5000</v>
      </c>
      <c r="E1112" s="23">
        <f t="shared" si="174"/>
        <v>0.16666666666666666</v>
      </c>
      <c r="F1112" s="21"/>
      <c r="G1112" s="21"/>
      <c r="H1112" s="21">
        <f t="shared" si="173"/>
        <v>30000</v>
      </c>
      <c r="J1112" s="7"/>
    </row>
    <row r="1113" spans="1:10" hidden="1" x14ac:dyDescent="0.25">
      <c r="A1113" s="20" t="s">
        <v>95</v>
      </c>
      <c r="B1113" s="18" t="s">
        <v>96</v>
      </c>
      <c r="C1113" s="21">
        <v>588000</v>
      </c>
      <c r="D1113" s="22">
        <v>144174.94</v>
      </c>
      <c r="E1113" s="23">
        <f t="shared" si="174"/>
        <v>0.24519547619047619</v>
      </c>
      <c r="F1113" s="21"/>
      <c r="G1113" s="21"/>
      <c r="H1113" s="21">
        <f t="shared" si="173"/>
        <v>588000</v>
      </c>
      <c r="J1113" s="7"/>
    </row>
    <row r="1114" spans="1:10" hidden="1" x14ac:dyDescent="0.25">
      <c r="A1114" s="20" t="s">
        <v>97</v>
      </c>
      <c r="B1114" s="18" t="s">
        <v>98</v>
      </c>
      <c r="C1114" s="21">
        <v>56000</v>
      </c>
      <c r="D1114" s="22">
        <v>13118.13</v>
      </c>
      <c r="E1114" s="23">
        <f t="shared" si="174"/>
        <v>0.23425232142857141</v>
      </c>
      <c r="F1114" s="21"/>
      <c r="G1114" s="21"/>
      <c r="H1114" s="21">
        <f t="shared" si="173"/>
        <v>56000</v>
      </c>
      <c r="J1114" s="7"/>
    </row>
    <row r="1115" spans="1:10" hidden="1" x14ac:dyDescent="0.25">
      <c r="A1115" s="20" t="s">
        <v>36</v>
      </c>
      <c r="B1115" s="18" t="s">
        <v>37</v>
      </c>
      <c r="C1115" s="21">
        <v>18000</v>
      </c>
      <c r="D1115" s="22">
        <v>450</v>
      </c>
      <c r="E1115" s="23">
        <f t="shared" si="174"/>
        <v>2.5000000000000001E-2</v>
      </c>
      <c r="F1115" s="21"/>
      <c r="G1115" s="21"/>
      <c r="H1115" s="21">
        <f t="shared" si="173"/>
        <v>18000</v>
      </c>
      <c r="J1115" s="7"/>
    </row>
    <row r="1116" spans="1:10" hidden="1" x14ac:dyDescent="0.25">
      <c r="A1116" s="20" t="s">
        <v>26</v>
      </c>
      <c r="B1116" s="18" t="s">
        <v>27</v>
      </c>
      <c r="C1116" s="21">
        <v>49000</v>
      </c>
      <c r="D1116" s="22">
        <v>7000</v>
      </c>
      <c r="E1116" s="23">
        <f t="shared" si="174"/>
        <v>0.14285714285714285</v>
      </c>
      <c r="F1116" s="21"/>
      <c r="G1116" s="21"/>
      <c r="H1116" s="21">
        <f t="shared" si="173"/>
        <v>49000</v>
      </c>
      <c r="J1116" s="7"/>
    </row>
    <row r="1117" spans="1:10" hidden="1" x14ac:dyDescent="0.25">
      <c r="A1117" s="20" t="s">
        <v>155</v>
      </c>
      <c r="B1117" s="18" t="s">
        <v>156</v>
      </c>
      <c r="C1117" s="21">
        <v>5000</v>
      </c>
      <c r="D1117" s="22">
        <v>164.88</v>
      </c>
      <c r="E1117" s="23">
        <f t="shared" si="174"/>
        <v>3.2975999999999998E-2</v>
      </c>
      <c r="F1117" s="21"/>
      <c r="G1117" s="21"/>
      <c r="H1117" s="21">
        <f t="shared" si="173"/>
        <v>5000</v>
      </c>
      <c r="J1117" s="7"/>
    </row>
    <row r="1118" spans="1:10" hidden="1" x14ac:dyDescent="0.25">
      <c r="A1118" s="20" t="s">
        <v>38</v>
      </c>
      <c r="B1118" s="18" t="s">
        <v>39</v>
      </c>
      <c r="C1118" s="21">
        <v>160000</v>
      </c>
      <c r="D1118" s="22">
        <v>36619.33</v>
      </c>
      <c r="E1118" s="23">
        <f t="shared" si="174"/>
        <v>0.22887081250000002</v>
      </c>
      <c r="F1118" s="21"/>
      <c r="G1118" s="21"/>
      <c r="H1118" s="21">
        <f t="shared" si="173"/>
        <v>160000</v>
      </c>
      <c r="J1118" s="7"/>
    </row>
    <row r="1119" spans="1:10" hidden="1" x14ac:dyDescent="0.25">
      <c r="A1119" s="19" t="s">
        <v>99</v>
      </c>
      <c r="B1119" s="18" t="s">
        <v>100</v>
      </c>
      <c r="C1119" s="10">
        <v>1000</v>
      </c>
      <c r="D1119" s="11"/>
      <c r="E1119" s="12">
        <f t="shared" si="174"/>
        <v>0</v>
      </c>
      <c r="F1119" s="10">
        <f t="shared" ref="F1119:H1119" si="175">F1120</f>
        <v>0</v>
      </c>
      <c r="G1119" s="10">
        <f t="shared" si="175"/>
        <v>0</v>
      </c>
      <c r="H1119" s="10">
        <f t="shared" si="175"/>
        <v>1000</v>
      </c>
      <c r="J1119" s="7"/>
    </row>
    <row r="1120" spans="1:10" hidden="1" x14ac:dyDescent="0.25">
      <c r="A1120" s="20" t="s">
        <v>101</v>
      </c>
      <c r="B1120" s="18" t="s">
        <v>100</v>
      </c>
      <c r="C1120" s="21">
        <v>1000</v>
      </c>
      <c r="D1120" s="22"/>
      <c r="E1120" s="23">
        <f t="shared" si="174"/>
        <v>0</v>
      </c>
      <c r="F1120" s="21"/>
      <c r="G1120" s="21"/>
      <c r="H1120" s="21">
        <f>C1120+F1120-G1120</f>
        <v>1000</v>
      </c>
      <c r="J1120" s="7"/>
    </row>
    <row r="1121" spans="1:10" hidden="1" x14ac:dyDescent="0.25">
      <c r="A1121" s="19" t="s">
        <v>42</v>
      </c>
      <c r="B1121" s="18" t="s">
        <v>43</v>
      </c>
      <c r="C1121" s="10">
        <v>49600</v>
      </c>
      <c r="D1121" s="11">
        <v>10725.5</v>
      </c>
      <c r="E1121" s="12">
        <f t="shared" si="174"/>
        <v>0.21623991935483872</v>
      </c>
      <c r="F1121" s="10">
        <f>F1122+F1123+F1124+F1125+F1127+F1126</f>
        <v>0</v>
      </c>
      <c r="G1121" s="10">
        <f t="shared" ref="G1121:H1121" si="176">G1122+G1123+G1124+G1125+G1127+G1126</f>
        <v>0</v>
      </c>
      <c r="H1121" s="10">
        <f t="shared" si="176"/>
        <v>49600</v>
      </c>
      <c r="J1121" s="7"/>
    </row>
    <row r="1122" spans="1:10" hidden="1" x14ac:dyDescent="0.25">
      <c r="A1122" s="20" t="s">
        <v>102</v>
      </c>
      <c r="B1122" s="18" t="s">
        <v>103</v>
      </c>
      <c r="C1122" s="21">
        <v>9500</v>
      </c>
      <c r="D1122" s="22">
        <v>3000</v>
      </c>
      <c r="E1122" s="23">
        <f t="shared" si="174"/>
        <v>0.31578947368421051</v>
      </c>
      <c r="F1122" s="21"/>
      <c r="G1122" s="21"/>
      <c r="H1122" s="21">
        <f t="shared" ref="H1122:H1127" si="177">C1122+F1122-G1122</f>
        <v>9500</v>
      </c>
      <c r="J1122" s="7"/>
    </row>
    <row r="1123" spans="1:10" hidden="1" x14ac:dyDescent="0.25">
      <c r="A1123" s="20" t="s">
        <v>104</v>
      </c>
      <c r="B1123" s="18" t="s">
        <v>105</v>
      </c>
      <c r="C1123" s="21">
        <v>9000</v>
      </c>
      <c r="D1123" s="22">
        <v>600</v>
      </c>
      <c r="E1123" s="23">
        <f t="shared" si="174"/>
        <v>6.6666666666666666E-2</v>
      </c>
      <c r="F1123" s="21"/>
      <c r="G1123" s="21"/>
      <c r="H1123" s="21">
        <f t="shared" si="177"/>
        <v>9000</v>
      </c>
      <c r="J1123" s="7"/>
    </row>
    <row r="1124" spans="1:10" hidden="1" x14ac:dyDescent="0.25">
      <c r="A1124" s="20" t="s">
        <v>106</v>
      </c>
      <c r="B1124" s="18" t="s">
        <v>107</v>
      </c>
      <c r="C1124" s="21">
        <v>1100</v>
      </c>
      <c r="D1124" s="22"/>
      <c r="E1124" s="23">
        <f t="shared" si="174"/>
        <v>0</v>
      </c>
      <c r="F1124" s="21"/>
      <c r="G1124" s="21"/>
      <c r="H1124" s="21">
        <f t="shared" si="177"/>
        <v>1100</v>
      </c>
      <c r="J1124" s="7"/>
    </row>
    <row r="1125" spans="1:10" hidden="1" x14ac:dyDescent="0.25">
      <c r="A1125" s="20" t="s">
        <v>108</v>
      </c>
      <c r="B1125" s="18" t="s">
        <v>109</v>
      </c>
      <c r="C1125" s="21">
        <v>22250</v>
      </c>
      <c r="D1125" s="22">
        <v>5025.5</v>
      </c>
      <c r="E1125" s="23">
        <f t="shared" si="174"/>
        <v>0.22586516853932584</v>
      </c>
      <c r="F1125" s="21"/>
      <c r="G1125" s="21"/>
      <c r="H1125" s="21">
        <f t="shared" si="177"/>
        <v>22250</v>
      </c>
      <c r="J1125" s="7"/>
    </row>
    <row r="1126" spans="1:10" hidden="1" x14ac:dyDescent="0.25">
      <c r="A1126" s="20" t="s">
        <v>44</v>
      </c>
      <c r="B1126" s="18" t="s">
        <v>45</v>
      </c>
      <c r="C1126" s="21">
        <v>750</v>
      </c>
      <c r="D1126" s="22"/>
      <c r="E1126" s="23">
        <f t="shared" si="174"/>
        <v>0</v>
      </c>
      <c r="F1126" s="21"/>
      <c r="G1126" s="21"/>
      <c r="H1126" s="21">
        <f t="shared" si="177"/>
        <v>750</v>
      </c>
      <c r="J1126" s="7"/>
    </row>
    <row r="1127" spans="1:10" hidden="1" x14ac:dyDescent="0.25">
      <c r="A1127" s="20" t="s">
        <v>110</v>
      </c>
      <c r="B1127" s="18" t="s">
        <v>43</v>
      </c>
      <c r="C1127" s="21">
        <v>7000</v>
      </c>
      <c r="D1127" s="22">
        <v>2100</v>
      </c>
      <c r="E1127" s="23">
        <f t="shared" si="174"/>
        <v>0.3</v>
      </c>
      <c r="F1127" s="21"/>
      <c r="G1127" s="21"/>
      <c r="H1127" s="21">
        <f t="shared" si="177"/>
        <v>7000</v>
      </c>
      <c r="J1127" s="7"/>
    </row>
    <row r="1128" spans="1:10" hidden="1" x14ac:dyDescent="0.25">
      <c r="A1128" s="19" t="s">
        <v>277</v>
      </c>
      <c r="B1128" s="18" t="s">
        <v>278</v>
      </c>
      <c r="C1128" s="10">
        <v>15120</v>
      </c>
      <c r="D1128" s="11">
        <v>1393.79</v>
      </c>
      <c r="E1128" s="12">
        <f t="shared" si="174"/>
        <v>9.2181878306878309E-2</v>
      </c>
      <c r="F1128" s="10">
        <f t="shared" ref="F1128:H1128" si="178">F1129</f>
        <v>0</v>
      </c>
      <c r="G1128" s="10">
        <f t="shared" si="178"/>
        <v>0</v>
      </c>
      <c r="H1128" s="10">
        <f t="shared" si="178"/>
        <v>15120</v>
      </c>
      <c r="J1128" s="7"/>
    </row>
    <row r="1129" spans="1:10" hidden="1" x14ac:dyDescent="0.25">
      <c r="A1129" s="20" t="s">
        <v>279</v>
      </c>
      <c r="B1129" s="18" t="s">
        <v>280</v>
      </c>
      <c r="C1129" s="21">
        <v>15120</v>
      </c>
      <c r="D1129" s="22">
        <v>1393.79</v>
      </c>
      <c r="E1129" s="23">
        <f t="shared" si="174"/>
        <v>9.2181878306878309E-2</v>
      </c>
      <c r="F1129" s="21"/>
      <c r="G1129" s="21"/>
      <c r="H1129" s="21">
        <f>C1129+F1129-G1129</f>
        <v>15120</v>
      </c>
      <c r="J1129" s="7"/>
    </row>
    <row r="1130" spans="1:10" hidden="1" x14ac:dyDescent="0.25">
      <c r="A1130" s="19" t="s">
        <v>111</v>
      </c>
      <c r="B1130" s="18" t="s">
        <v>112</v>
      </c>
      <c r="C1130" s="10">
        <v>18160</v>
      </c>
      <c r="D1130" s="11">
        <v>5752.79</v>
      </c>
      <c r="E1130" s="12">
        <f t="shared" si="174"/>
        <v>0.31678359030837006</v>
      </c>
      <c r="F1130" s="10">
        <f>F1132+F1131</f>
        <v>0</v>
      </c>
      <c r="G1130" s="10">
        <f t="shared" ref="G1130:H1130" si="179">G1132+G1131</f>
        <v>0</v>
      </c>
      <c r="H1130" s="10">
        <f t="shared" si="179"/>
        <v>18160</v>
      </c>
      <c r="J1130" s="7"/>
    </row>
    <row r="1131" spans="1:10" hidden="1" x14ac:dyDescent="0.25">
      <c r="A1131" s="20" t="s">
        <v>113</v>
      </c>
      <c r="B1131" s="18" t="s">
        <v>114</v>
      </c>
      <c r="C1131" s="21">
        <v>17660</v>
      </c>
      <c r="D1131" s="22">
        <v>5750</v>
      </c>
      <c r="E1131" s="23">
        <f t="shared" si="174"/>
        <v>0.32559456398640996</v>
      </c>
      <c r="F1131" s="21"/>
      <c r="G1131" s="21"/>
      <c r="H1131" s="21">
        <f t="shared" ref="H1131:H1132" si="180">C1131+F1131-G1131</f>
        <v>17660</v>
      </c>
      <c r="J1131" s="7"/>
    </row>
    <row r="1132" spans="1:10" hidden="1" x14ac:dyDescent="0.25">
      <c r="A1132" s="20" t="s">
        <v>115</v>
      </c>
      <c r="B1132" s="18" t="s">
        <v>116</v>
      </c>
      <c r="C1132" s="21">
        <v>500</v>
      </c>
      <c r="D1132" s="22">
        <v>2.79</v>
      </c>
      <c r="E1132" s="23">
        <f t="shared" si="174"/>
        <v>5.5799999999999999E-3</v>
      </c>
      <c r="F1132" s="21"/>
      <c r="G1132" s="21"/>
      <c r="H1132" s="21">
        <f t="shared" si="180"/>
        <v>500</v>
      </c>
      <c r="J1132" s="7"/>
    </row>
    <row r="1133" spans="1:10" hidden="1" x14ac:dyDescent="0.25">
      <c r="A1133" s="19" t="s">
        <v>123</v>
      </c>
      <c r="B1133" s="18" t="s">
        <v>124</v>
      </c>
      <c r="C1133" s="10"/>
      <c r="D1133" s="11"/>
      <c r="E1133" s="12" t="e">
        <f t="shared" si="174"/>
        <v>#DIV/0!</v>
      </c>
      <c r="F1133" s="10">
        <f t="shared" ref="F1133:H1133" si="181">F1134</f>
        <v>0</v>
      </c>
      <c r="G1133" s="10">
        <f t="shared" si="181"/>
        <v>0</v>
      </c>
      <c r="H1133" s="10">
        <f t="shared" si="181"/>
        <v>0</v>
      </c>
      <c r="J1133" s="7" t="s">
        <v>291</v>
      </c>
    </row>
    <row r="1134" spans="1:10" hidden="1" x14ac:dyDescent="0.25">
      <c r="A1134" s="20" t="s">
        <v>129</v>
      </c>
      <c r="B1134" s="18" t="s">
        <v>130</v>
      </c>
      <c r="C1134" s="21"/>
      <c r="D1134" s="22"/>
      <c r="E1134" s="23" t="e">
        <f t="shared" si="174"/>
        <v>#DIV/0!</v>
      </c>
      <c r="F1134" s="21"/>
      <c r="G1134" s="21"/>
      <c r="H1134" s="21">
        <f>C1134+F1134-G1134</f>
        <v>0</v>
      </c>
      <c r="J1134" s="7" t="s">
        <v>291</v>
      </c>
    </row>
    <row r="1135" spans="1:10" hidden="1" x14ac:dyDescent="0.25">
      <c r="A1135" s="19" t="s">
        <v>208</v>
      </c>
      <c r="B1135" s="18" t="s">
        <v>209</v>
      </c>
      <c r="C1135" s="10">
        <v>79600</v>
      </c>
      <c r="D1135" s="11">
        <v>6614.94</v>
      </c>
      <c r="E1135" s="12">
        <f t="shared" si="174"/>
        <v>8.3102261306532657E-2</v>
      </c>
      <c r="F1135" s="10">
        <f t="shared" ref="F1135:H1135" si="182">F1136</f>
        <v>0</v>
      </c>
      <c r="G1135" s="10">
        <f t="shared" si="182"/>
        <v>0</v>
      </c>
      <c r="H1135" s="10">
        <f t="shared" si="182"/>
        <v>79600</v>
      </c>
      <c r="J1135" s="7"/>
    </row>
    <row r="1136" spans="1:10" hidden="1" x14ac:dyDescent="0.25">
      <c r="A1136" s="20" t="s">
        <v>210</v>
      </c>
      <c r="B1136" s="18" t="s">
        <v>211</v>
      </c>
      <c r="C1136" s="21">
        <v>79600</v>
      </c>
      <c r="D1136" s="22">
        <v>6614.94</v>
      </c>
      <c r="E1136" s="23">
        <f t="shared" si="174"/>
        <v>8.3102261306532657E-2</v>
      </c>
      <c r="F1136" s="21"/>
      <c r="G1136" s="21"/>
      <c r="H1136" s="21">
        <f>C1136+F1136-G1136</f>
        <v>79600</v>
      </c>
      <c r="J1136" s="7"/>
    </row>
    <row r="1137" spans="1:10" hidden="1" x14ac:dyDescent="0.25">
      <c r="A1137" s="17" t="s">
        <v>119</v>
      </c>
      <c r="B1137" s="18" t="s">
        <v>120</v>
      </c>
      <c r="C1137" s="10">
        <v>15100</v>
      </c>
      <c r="D1137" s="11">
        <v>618</v>
      </c>
      <c r="E1137" s="12">
        <f t="shared" si="174"/>
        <v>4.0927152317880792E-2</v>
      </c>
      <c r="F1137" s="10">
        <f>F1138+F1140+F1142+F1144</f>
        <v>0</v>
      </c>
      <c r="G1137" s="10">
        <f>G1138+G1140+G1142+G1144</f>
        <v>0</v>
      </c>
      <c r="H1137" s="10">
        <f>H1138+H1140+H1142+H1144</f>
        <v>15100</v>
      </c>
      <c r="J1137" s="7"/>
    </row>
    <row r="1138" spans="1:10" hidden="1" x14ac:dyDescent="0.25">
      <c r="A1138" s="19" t="s">
        <v>30</v>
      </c>
      <c r="B1138" s="18" t="s">
        <v>31</v>
      </c>
      <c r="C1138" s="10">
        <v>2100</v>
      </c>
      <c r="D1138" s="11"/>
      <c r="E1138" s="12">
        <f t="shared" si="174"/>
        <v>0</v>
      </c>
      <c r="F1138" s="10">
        <f t="shared" ref="F1138:H1138" si="183">F1139</f>
        <v>0</v>
      </c>
      <c r="G1138" s="10">
        <f t="shared" si="183"/>
        <v>0</v>
      </c>
      <c r="H1138" s="10">
        <f t="shared" si="183"/>
        <v>2100</v>
      </c>
      <c r="J1138" s="7"/>
    </row>
    <row r="1139" spans="1:10" hidden="1" x14ac:dyDescent="0.25">
      <c r="A1139" s="20" t="s">
        <v>32</v>
      </c>
      <c r="B1139" s="18" t="s">
        <v>33</v>
      </c>
      <c r="C1139" s="21">
        <v>2100</v>
      </c>
      <c r="D1139" s="22"/>
      <c r="E1139" s="23">
        <f t="shared" si="174"/>
        <v>0</v>
      </c>
      <c r="F1139" s="21"/>
      <c r="G1139" s="21"/>
      <c r="H1139" s="21">
        <f>C1139+F1139-G1139</f>
        <v>2100</v>
      </c>
      <c r="J1139" s="7"/>
    </row>
    <row r="1140" spans="1:10" hidden="1" x14ac:dyDescent="0.25">
      <c r="A1140" s="19" t="s">
        <v>24</v>
      </c>
      <c r="B1140" s="18" t="s">
        <v>25</v>
      </c>
      <c r="C1140" s="10">
        <v>2000</v>
      </c>
      <c r="D1140" s="11"/>
      <c r="E1140" s="12">
        <f t="shared" si="174"/>
        <v>0</v>
      </c>
      <c r="F1140" s="10">
        <f t="shared" ref="F1140:H1140" si="184">F1141</f>
        <v>0</v>
      </c>
      <c r="G1140" s="10">
        <f t="shared" si="184"/>
        <v>0</v>
      </c>
      <c r="H1140" s="10">
        <f t="shared" si="184"/>
        <v>2000</v>
      </c>
      <c r="J1140" s="7"/>
    </row>
    <row r="1141" spans="1:10" hidden="1" x14ac:dyDescent="0.25">
      <c r="A1141" s="20" t="s">
        <v>91</v>
      </c>
      <c r="B1141" s="18" t="s">
        <v>92</v>
      </c>
      <c r="C1141" s="21">
        <v>2000</v>
      </c>
      <c r="D1141" s="22"/>
      <c r="E1141" s="23">
        <f t="shared" si="174"/>
        <v>0</v>
      </c>
      <c r="F1141" s="21"/>
      <c r="G1141" s="21"/>
      <c r="H1141" s="21">
        <f>C1141+F1141-G1141</f>
        <v>2000</v>
      </c>
      <c r="J1141" s="7"/>
    </row>
    <row r="1142" spans="1:10" hidden="1" x14ac:dyDescent="0.25">
      <c r="A1142" s="19" t="s">
        <v>42</v>
      </c>
      <c r="B1142" s="18" t="s">
        <v>43</v>
      </c>
      <c r="C1142" s="10">
        <v>6000</v>
      </c>
      <c r="D1142" s="11">
        <v>618</v>
      </c>
      <c r="E1142" s="12">
        <f t="shared" si="174"/>
        <v>0.10299999999999999</v>
      </c>
      <c r="F1142" s="10">
        <f t="shared" ref="F1142:H1142" si="185">F1143</f>
        <v>0</v>
      </c>
      <c r="G1142" s="10">
        <f t="shared" si="185"/>
        <v>0</v>
      </c>
      <c r="H1142" s="10">
        <f t="shared" si="185"/>
        <v>6000</v>
      </c>
      <c r="J1142" s="7"/>
    </row>
    <row r="1143" spans="1:10" hidden="1" x14ac:dyDescent="0.25">
      <c r="A1143" s="20" t="s">
        <v>104</v>
      </c>
      <c r="B1143" s="18" t="s">
        <v>105</v>
      </c>
      <c r="C1143" s="21">
        <v>6000</v>
      </c>
      <c r="D1143" s="22">
        <v>618</v>
      </c>
      <c r="E1143" s="23">
        <f t="shared" si="174"/>
        <v>0.10299999999999999</v>
      </c>
      <c r="F1143" s="21"/>
      <c r="G1143" s="21"/>
      <c r="H1143" s="21">
        <f>C1143+F1143-G1143</f>
        <v>6000</v>
      </c>
      <c r="J1143" s="7"/>
    </row>
    <row r="1144" spans="1:10" hidden="1" x14ac:dyDescent="0.25">
      <c r="A1144" s="19" t="s">
        <v>123</v>
      </c>
      <c r="B1144" s="18" t="s">
        <v>124</v>
      </c>
      <c r="C1144" s="10">
        <v>5000</v>
      </c>
      <c r="D1144" s="11"/>
      <c r="E1144" s="12">
        <f t="shared" si="174"/>
        <v>0</v>
      </c>
      <c r="F1144" s="10">
        <f>F1145+F1146+F1147</f>
        <v>0</v>
      </c>
      <c r="G1144" s="10">
        <f>G1145+G1146+G1147</f>
        <v>0</v>
      </c>
      <c r="H1144" s="10">
        <f>H1145+H1146+H1147</f>
        <v>5000</v>
      </c>
      <c r="J1144" s="7"/>
    </row>
    <row r="1145" spans="1:10" hidden="1" x14ac:dyDescent="0.25">
      <c r="A1145" s="20" t="s">
        <v>129</v>
      </c>
      <c r="B1145" s="18" t="s">
        <v>130</v>
      </c>
      <c r="C1145" s="21">
        <v>3000</v>
      </c>
      <c r="D1145" s="22"/>
      <c r="E1145" s="23">
        <f t="shared" si="174"/>
        <v>0</v>
      </c>
      <c r="F1145" s="21"/>
      <c r="G1145" s="21"/>
      <c r="H1145" s="21">
        <f t="shared" ref="H1145:H1147" si="186">C1145+F1145-G1145</f>
        <v>3000</v>
      </c>
      <c r="J1145" s="7"/>
    </row>
    <row r="1146" spans="1:10" hidden="1" x14ac:dyDescent="0.25">
      <c r="A1146" s="20" t="s">
        <v>200</v>
      </c>
      <c r="B1146" s="18" t="s">
        <v>201</v>
      </c>
      <c r="C1146" s="21">
        <v>1000</v>
      </c>
      <c r="D1146" s="22"/>
      <c r="E1146" s="23">
        <f t="shared" si="174"/>
        <v>0</v>
      </c>
      <c r="F1146" s="21"/>
      <c r="G1146" s="21"/>
      <c r="H1146" s="21">
        <f t="shared" si="186"/>
        <v>1000</v>
      </c>
      <c r="J1146" s="7"/>
    </row>
    <row r="1147" spans="1:10" hidden="1" x14ac:dyDescent="0.25">
      <c r="A1147" s="20" t="s">
        <v>218</v>
      </c>
      <c r="B1147" s="18" t="s">
        <v>219</v>
      </c>
      <c r="C1147" s="21">
        <v>1000</v>
      </c>
      <c r="D1147" s="22"/>
      <c r="E1147" s="23">
        <f t="shared" si="174"/>
        <v>0</v>
      </c>
      <c r="F1147" s="21"/>
      <c r="G1147" s="21"/>
      <c r="H1147" s="21">
        <f t="shared" si="186"/>
        <v>1000</v>
      </c>
      <c r="J1147" s="7"/>
    </row>
    <row r="1148" spans="1:10" hidden="1" x14ac:dyDescent="0.25">
      <c r="A1148" s="13" t="s">
        <v>300</v>
      </c>
      <c r="B1148" s="14" t="s">
        <v>301</v>
      </c>
      <c r="C1148" s="10">
        <v>69529467</v>
      </c>
      <c r="D1148" s="11">
        <v>12559140.460000001</v>
      </c>
      <c r="E1148" s="12">
        <f t="shared" si="174"/>
        <v>0.18063047225717985</v>
      </c>
      <c r="F1148" s="10">
        <f>F1149+F1165+F1226+F1252+F1268</f>
        <v>0</v>
      </c>
      <c r="G1148" s="10">
        <f>G1149+G1165+G1226+G1252+G1268</f>
        <v>0</v>
      </c>
      <c r="H1148" s="10">
        <f>H1149+H1165+H1226+H1252+H1268</f>
        <v>69529467</v>
      </c>
      <c r="J1148" s="7"/>
    </row>
    <row r="1149" spans="1:10" hidden="1" x14ac:dyDescent="0.25">
      <c r="A1149" s="15" t="s">
        <v>302</v>
      </c>
      <c r="B1149" s="16" t="s">
        <v>303</v>
      </c>
      <c r="C1149" s="10">
        <v>395800</v>
      </c>
      <c r="D1149" s="11">
        <v>73657.27</v>
      </c>
      <c r="E1149" s="12">
        <f t="shared" si="174"/>
        <v>0.18609719555330975</v>
      </c>
      <c r="F1149" s="10">
        <f>F1150</f>
        <v>0</v>
      </c>
      <c r="G1149" s="10">
        <f>G1150</f>
        <v>0</v>
      </c>
      <c r="H1149" s="10">
        <f>H1150</f>
        <v>395800</v>
      </c>
      <c r="J1149" s="7"/>
    </row>
    <row r="1150" spans="1:10" hidden="1" x14ac:dyDescent="0.25">
      <c r="A1150" s="17" t="s">
        <v>16</v>
      </c>
      <c r="B1150" s="18" t="s">
        <v>17</v>
      </c>
      <c r="C1150" s="10">
        <v>395800</v>
      </c>
      <c r="D1150" s="11">
        <v>73657.27</v>
      </c>
      <c r="E1150" s="12">
        <f t="shared" si="174"/>
        <v>0.18609719555330975</v>
      </c>
      <c r="F1150" s="10">
        <f>F1151+F1153+F1155+F1161+F1163</f>
        <v>0</v>
      </c>
      <c r="G1150" s="10">
        <f>G1151+G1153+G1155+G1161+G1163</f>
        <v>0</v>
      </c>
      <c r="H1150" s="10">
        <f>H1151+H1153+H1155+H1161+H1163</f>
        <v>395800</v>
      </c>
      <c r="J1150" s="7"/>
    </row>
    <row r="1151" spans="1:10" hidden="1" x14ac:dyDescent="0.25">
      <c r="A1151" s="19" t="s">
        <v>18</v>
      </c>
      <c r="B1151" s="18" t="s">
        <v>19</v>
      </c>
      <c r="C1151" s="10">
        <v>162000</v>
      </c>
      <c r="D1151" s="11">
        <v>22000</v>
      </c>
      <c r="E1151" s="12">
        <f t="shared" si="174"/>
        <v>0.13580246913580246</v>
      </c>
      <c r="F1151" s="10">
        <f t="shared" ref="F1151:H1151" si="187">F1152</f>
        <v>0</v>
      </c>
      <c r="G1151" s="10">
        <f t="shared" si="187"/>
        <v>0</v>
      </c>
      <c r="H1151" s="10">
        <f t="shared" si="187"/>
        <v>162000</v>
      </c>
      <c r="J1151" s="7"/>
    </row>
    <row r="1152" spans="1:10" hidden="1" x14ac:dyDescent="0.25">
      <c r="A1152" s="20" t="s">
        <v>20</v>
      </c>
      <c r="B1152" s="18" t="s">
        <v>21</v>
      </c>
      <c r="C1152" s="21">
        <v>162000</v>
      </c>
      <c r="D1152" s="22">
        <v>22000</v>
      </c>
      <c r="E1152" s="23">
        <f t="shared" si="174"/>
        <v>0.13580246913580246</v>
      </c>
      <c r="F1152" s="21"/>
      <c r="G1152" s="21"/>
      <c r="H1152" s="21">
        <f>C1152+F1152-G1152</f>
        <v>162000</v>
      </c>
      <c r="J1152" s="7"/>
    </row>
    <row r="1153" spans="1:10" hidden="1" x14ac:dyDescent="0.25">
      <c r="A1153" s="19" t="s">
        <v>30</v>
      </c>
      <c r="B1153" s="18" t="s">
        <v>31</v>
      </c>
      <c r="C1153" s="10">
        <v>5500</v>
      </c>
      <c r="D1153" s="11"/>
      <c r="E1153" s="12">
        <f t="shared" si="174"/>
        <v>0</v>
      </c>
      <c r="F1153" s="10">
        <f t="shared" ref="F1153:H1153" si="188">F1154</f>
        <v>0</v>
      </c>
      <c r="G1153" s="10">
        <f t="shared" si="188"/>
        <v>0</v>
      </c>
      <c r="H1153" s="10">
        <f t="shared" si="188"/>
        <v>5500</v>
      </c>
      <c r="J1153" s="7"/>
    </row>
    <row r="1154" spans="1:10" hidden="1" x14ac:dyDescent="0.25">
      <c r="A1154" s="20" t="s">
        <v>32</v>
      </c>
      <c r="B1154" s="18" t="s">
        <v>33</v>
      </c>
      <c r="C1154" s="21">
        <v>5500</v>
      </c>
      <c r="D1154" s="22"/>
      <c r="E1154" s="23">
        <f t="shared" si="174"/>
        <v>0</v>
      </c>
      <c r="F1154" s="21"/>
      <c r="G1154" s="21"/>
      <c r="H1154" s="21">
        <f>C1154+F1154-G1154</f>
        <v>5500</v>
      </c>
      <c r="J1154" s="7"/>
    </row>
    <row r="1155" spans="1:10" hidden="1" x14ac:dyDescent="0.25">
      <c r="A1155" s="19" t="s">
        <v>24</v>
      </c>
      <c r="B1155" s="18" t="s">
        <v>25</v>
      </c>
      <c r="C1155" s="10">
        <v>212900</v>
      </c>
      <c r="D1155" s="11">
        <v>51257.27</v>
      </c>
      <c r="E1155" s="12">
        <f t="shared" si="174"/>
        <v>0.24075749178017847</v>
      </c>
      <c r="F1155" s="10">
        <f>F1156+F1157+F1158+F1159+F1160</f>
        <v>0</v>
      </c>
      <c r="G1155" s="10">
        <f>G1156+G1157+G1158+G1159+G1160</f>
        <v>0</v>
      </c>
      <c r="H1155" s="10">
        <f>H1156+H1157+H1158+H1159+H1160</f>
        <v>212900</v>
      </c>
      <c r="J1155" s="7"/>
    </row>
    <row r="1156" spans="1:10" hidden="1" x14ac:dyDescent="0.25">
      <c r="A1156" s="20" t="s">
        <v>89</v>
      </c>
      <c r="B1156" s="18" t="s">
        <v>90</v>
      </c>
      <c r="C1156" s="21">
        <v>5400</v>
      </c>
      <c r="D1156" s="22">
        <v>507.27</v>
      </c>
      <c r="E1156" s="23">
        <f t="shared" si="174"/>
        <v>9.3938888888888891E-2</v>
      </c>
      <c r="F1156" s="21"/>
      <c r="G1156" s="21"/>
      <c r="H1156" s="21">
        <f t="shared" ref="H1156:H1160" si="189">C1156+F1156-G1156</f>
        <v>5400</v>
      </c>
      <c r="J1156" s="7"/>
    </row>
    <row r="1157" spans="1:10" hidden="1" x14ac:dyDescent="0.25">
      <c r="A1157" s="20" t="s">
        <v>95</v>
      </c>
      <c r="B1157" s="18" t="s">
        <v>96</v>
      </c>
      <c r="C1157" s="21">
        <v>5500</v>
      </c>
      <c r="D1157" s="22">
        <v>2950</v>
      </c>
      <c r="E1157" s="23">
        <f t="shared" si="174"/>
        <v>0.53636363636363638</v>
      </c>
      <c r="F1157" s="21"/>
      <c r="G1157" s="21"/>
      <c r="H1157" s="21">
        <f t="shared" si="189"/>
        <v>5500</v>
      </c>
      <c r="J1157" s="7"/>
    </row>
    <row r="1158" spans="1:10" hidden="1" x14ac:dyDescent="0.25">
      <c r="A1158" s="20" t="s">
        <v>97</v>
      </c>
      <c r="B1158" s="18" t="s">
        <v>98</v>
      </c>
      <c r="C1158" s="21">
        <v>187000</v>
      </c>
      <c r="D1158" s="22">
        <v>47800</v>
      </c>
      <c r="E1158" s="23">
        <f t="shared" si="174"/>
        <v>0.25561497326203209</v>
      </c>
      <c r="F1158" s="21"/>
      <c r="G1158" s="21"/>
      <c r="H1158" s="21">
        <f t="shared" si="189"/>
        <v>187000</v>
      </c>
      <c r="J1158" s="7"/>
    </row>
    <row r="1159" spans="1:10" hidden="1" x14ac:dyDescent="0.25">
      <c r="A1159" s="20" t="s">
        <v>26</v>
      </c>
      <c r="B1159" s="18" t="s">
        <v>27</v>
      </c>
      <c r="C1159" s="21">
        <v>13000</v>
      </c>
      <c r="D1159" s="22"/>
      <c r="E1159" s="23">
        <f t="shared" si="174"/>
        <v>0</v>
      </c>
      <c r="F1159" s="21"/>
      <c r="G1159" s="21"/>
      <c r="H1159" s="21">
        <f t="shared" si="189"/>
        <v>13000</v>
      </c>
      <c r="J1159" s="7"/>
    </row>
    <row r="1160" spans="1:10" hidden="1" x14ac:dyDescent="0.25">
      <c r="A1160" s="20" t="s">
        <v>38</v>
      </c>
      <c r="B1160" s="18" t="s">
        <v>39</v>
      </c>
      <c r="C1160" s="21">
        <v>2000</v>
      </c>
      <c r="D1160" s="22"/>
      <c r="E1160" s="23">
        <f t="shared" si="174"/>
        <v>0</v>
      </c>
      <c r="F1160" s="21"/>
      <c r="G1160" s="21"/>
      <c r="H1160" s="21">
        <f t="shared" si="189"/>
        <v>2000</v>
      </c>
      <c r="J1160" s="7"/>
    </row>
    <row r="1161" spans="1:10" hidden="1" x14ac:dyDescent="0.25">
      <c r="A1161" s="19" t="s">
        <v>42</v>
      </c>
      <c r="B1161" s="18" t="s">
        <v>43</v>
      </c>
      <c r="C1161" s="10">
        <v>8000</v>
      </c>
      <c r="D1161" s="11"/>
      <c r="E1161" s="12">
        <f t="shared" si="174"/>
        <v>0</v>
      </c>
      <c r="F1161" s="10">
        <f t="shared" ref="F1161:H1161" si="190">F1162</f>
        <v>0</v>
      </c>
      <c r="G1161" s="10">
        <f t="shared" si="190"/>
        <v>0</v>
      </c>
      <c r="H1161" s="10">
        <f t="shared" si="190"/>
        <v>8000</v>
      </c>
      <c r="J1161" s="7"/>
    </row>
    <row r="1162" spans="1:10" hidden="1" x14ac:dyDescent="0.25">
      <c r="A1162" s="20" t="s">
        <v>104</v>
      </c>
      <c r="B1162" s="18" t="s">
        <v>105</v>
      </c>
      <c r="C1162" s="21">
        <v>8000</v>
      </c>
      <c r="D1162" s="22"/>
      <c r="E1162" s="23">
        <f t="shared" si="174"/>
        <v>0</v>
      </c>
      <c r="F1162" s="21"/>
      <c r="G1162" s="21"/>
      <c r="H1162" s="21">
        <f>C1162+F1162-G1162</f>
        <v>8000</v>
      </c>
      <c r="J1162" s="7"/>
    </row>
    <row r="1163" spans="1:10" hidden="1" x14ac:dyDescent="0.25">
      <c r="A1163" s="19" t="s">
        <v>111</v>
      </c>
      <c r="B1163" s="18" t="s">
        <v>112</v>
      </c>
      <c r="C1163" s="10">
        <v>7400</v>
      </c>
      <c r="D1163" s="11">
        <v>400</v>
      </c>
      <c r="E1163" s="12">
        <f t="shared" si="174"/>
        <v>5.4054054054054057E-2</v>
      </c>
      <c r="F1163" s="10">
        <f t="shared" ref="F1163:H1163" si="191">F1164</f>
        <v>0</v>
      </c>
      <c r="G1163" s="10">
        <f t="shared" si="191"/>
        <v>0</v>
      </c>
      <c r="H1163" s="10">
        <f t="shared" si="191"/>
        <v>7400</v>
      </c>
      <c r="J1163" s="7"/>
    </row>
    <row r="1164" spans="1:10" hidden="1" x14ac:dyDescent="0.25">
      <c r="A1164" s="20" t="s">
        <v>113</v>
      </c>
      <c r="B1164" s="18" t="s">
        <v>114</v>
      </c>
      <c r="C1164" s="21">
        <v>7400</v>
      </c>
      <c r="D1164" s="22">
        <v>400</v>
      </c>
      <c r="E1164" s="23">
        <f t="shared" si="174"/>
        <v>5.4054054054054057E-2</v>
      </c>
      <c r="F1164" s="21"/>
      <c r="G1164" s="21"/>
      <c r="H1164" s="21">
        <f>C1164+F1164-G1164</f>
        <v>7400</v>
      </c>
      <c r="J1164" s="7"/>
    </row>
    <row r="1165" spans="1:10" hidden="1" x14ac:dyDescent="0.25">
      <c r="A1165" s="15" t="s">
        <v>304</v>
      </c>
      <c r="B1165" s="16" t="s">
        <v>305</v>
      </c>
      <c r="C1165" s="10">
        <v>24392100</v>
      </c>
      <c r="D1165" s="11">
        <v>6622283.1900000004</v>
      </c>
      <c r="E1165" s="12">
        <f t="shared" si="174"/>
        <v>0.27149295017649161</v>
      </c>
      <c r="F1165" s="10">
        <f>F1166+F1214</f>
        <v>0</v>
      </c>
      <c r="G1165" s="10">
        <f>G1166+G1214</f>
        <v>0</v>
      </c>
      <c r="H1165" s="10">
        <f>H1166+H1214</f>
        <v>24392100</v>
      </c>
      <c r="J1165" s="7"/>
    </row>
    <row r="1166" spans="1:10" hidden="1" x14ac:dyDescent="0.25">
      <c r="A1166" s="17" t="s">
        <v>16</v>
      </c>
      <c r="B1166" s="18" t="s">
        <v>17</v>
      </c>
      <c r="C1166" s="10">
        <v>24311100</v>
      </c>
      <c r="D1166" s="11">
        <v>6604762.1900000004</v>
      </c>
      <c r="E1166" s="12">
        <f t="shared" si="174"/>
        <v>0.27167681388337017</v>
      </c>
      <c r="F1166" s="10">
        <f>F1167+F1170+F1172+F1174+F1179+F1185+F1195+F1197+F1206+F1208+F1212+F1204</f>
        <v>0</v>
      </c>
      <c r="G1166" s="10">
        <f t="shared" ref="G1166:H1166" si="192">G1167+G1170+G1172+G1174+G1179+G1185+G1195+G1197+G1206+G1208+G1212+G1204</f>
        <v>0</v>
      </c>
      <c r="H1166" s="10">
        <f t="shared" si="192"/>
        <v>24311100</v>
      </c>
      <c r="J1166" s="7"/>
    </row>
    <row r="1167" spans="1:10" hidden="1" x14ac:dyDescent="0.25">
      <c r="A1167" s="19" t="s">
        <v>62</v>
      </c>
      <c r="B1167" s="18" t="s">
        <v>63</v>
      </c>
      <c r="C1167" s="10">
        <v>18422000</v>
      </c>
      <c r="D1167" s="11">
        <v>5280291.12</v>
      </c>
      <c r="E1167" s="12">
        <f t="shared" si="174"/>
        <v>0.28662963413310172</v>
      </c>
      <c r="F1167" s="10">
        <f t="shared" ref="F1167:H1167" si="193">F1168+F1169</f>
        <v>0</v>
      </c>
      <c r="G1167" s="10">
        <f t="shared" si="193"/>
        <v>0</v>
      </c>
      <c r="H1167" s="10">
        <f t="shared" si="193"/>
        <v>18422000</v>
      </c>
      <c r="J1167" s="7"/>
    </row>
    <row r="1168" spans="1:10" hidden="1" x14ac:dyDescent="0.25">
      <c r="A1168" s="20" t="s">
        <v>64</v>
      </c>
      <c r="B1168" s="18" t="s">
        <v>65</v>
      </c>
      <c r="C1168" s="21">
        <v>18202000</v>
      </c>
      <c r="D1168" s="22">
        <v>5236024.16</v>
      </c>
      <c r="E1168" s="23">
        <f t="shared" si="174"/>
        <v>0.28766202395341173</v>
      </c>
      <c r="F1168" s="21"/>
      <c r="G1168" s="21"/>
      <c r="H1168" s="21">
        <f t="shared" ref="H1168:H1169" si="194">C1168+F1168-G1168</f>
        <v>18202000</v>
      </c>
      <c r="J1168" s="7"/>
    </row>
    <row r="1169" spans="1:10" hidden="1" x14ac:dyDescent="0.25">
      <c r="A1169" s="20" t="s">
        <v>66</v>
      </c>
      <c r="B1169" s="18" t="s">
        <v>67</v>
      </c>
      <c r="C1169" s="21">
        <v>220000</v>
      </c>
      <c r="D1169" s="22">
        <v>44266.96</v>
      </c>
      <c r="E1169" s="23">
        <f t="shared" si="174"/>
        <v>0.20121345454545453</v>
      </c>
      <c r="F1169" s="21"/>
      <c r="G1169" s="21"/>
      <c r="H1169" s="21">
        <f t="shared" si="194"/>
        <v>220000</v>
      </c>
      <c r="J1169" s="7"/>
    </row>
    <row r="1170" spans="1:10" hidden="1" x14ac:dyDescent="0.25">
      <c r="A1170" s="19" t="s">
        <v>70</v>
      </c>
      <c r="B1170" s="18" t="s">
        <v>71</v>
      </c>
      <c r="C1170" s="10">
        <v>257000</v>
      </c>
      <c r="D1170" s="11">
        <v>16409.97</v>
      </c>
      <c r="E1170" s="12">
        <f t="shared" si="174"/>
        <v>6.3852023346303508E-2</v>
      </c>
      <c r="F1170" s="10">
        <f t="shared" ref="F1170:H1170" si="195">F1171</f>
        <v>0</v>
      </c>
      <c r="G1170" s="10">
        <f t="shared" si="195"/>
        <v>0</v>
      </c>
      <c r="H1170" s="10">
        <f t="shared" si="195"/>
        <v>257000</v>
      </c>
      <c r="J1170" s="7"/>
    </row>
    <row r="1171" spans="1:10" hidden="1" x14ac:dyDescent="0.25">
      <c r="A1171" s="20" t="s">
        <v>72</v>
      </c>
      <c r="B1171" s="18" t="s">
        <v>71</v>
      </c>
      <c r="C1171" s="21">
        <v>257000</v>
      </c>
      <c r="D1171" s="22">
        <v>16409.97</v>
      </c>
      <c r="E1171" s="23">
        <f t="shared" si="174"/>
        <v>6.3852023346303508E-2</v>
      </c>
      <c r="F1171" s="21"/>
      <c r="G1171" s="21"/>
      <c r="H1171" s="21">
        <f>C1171+F1171-G1171</f>
        <v>257000</v>
      </c>
      <c r="J1171" s="7"/>
    </row>
    <row r="1172" spans="1:10" hidden="1" x14ac:dyDescent="0.25">
      <c r="A1172" s="19" t="s">
        <v>73</v>
      </c>
      <c r="B1172" s="18" t="s">
        <v>74</v>
      </c>
      <c r="C1172" s="10">
        <v>2865000</v>
      </c>
      <c r="D1172" s="11">
        <v>849131.8</v>
      </c>
      <c r="E1172" s="12">
        <f t="shared" si="174"/>
        <v>0.29638108202443281</v>
      </c>
      <c r="F1172" s="10">
        <f t="shared" ref="F1172:H1172" si="196">F1173</f>
        <v>0</v>
      </c>
      <c r="G1172" s="10">
        <f t="shared" si="196"/>
        <v>0</v>
      </c>
      <c r="H1172" s="10">
        <f t="shared" si="196"/>
        <v>2865000</v>
      </c>
      <c r="J1172" s="7"/>
    </row>
    <row r="1173" spans="1:10" hidden="1" x14ac:dyDescent="0.25">
      <c r="A1173" s="20" t="s">
        <v>77</v>
      </c>
      <c r="B1173" s="18" t="s">
        <v>78</v>
      </c>
      <c r="C1173" s="21">
        <v>2865000</v>
      </c>
      <c r="D1173" s="22">
        <v>849131.8</v>
      </c>
      <c r="E1173" s="23">
        <f t="shared" si="174"/>
        <v>0.29638108202443281</v>
      </c>
      <c r="F1173" s="21"/>
      <c r="G1173" s="21"/>
      <c r="H1173" s="21">
        <f>C1173+F1173-G1173</f>
        <v>2865000</v>
      </c>
      <c r="J1173" s="7"/>
    </row>
    <row r="1174" spans="1:10" hidden="1" x14ac:dyDescent="0.25">
      <c r="A1174" s="19" t="s">
        <v>18</v>
      </c>
      <c r="B1174" s="18" t="s">
        <v>19</v>
      </c>
      <c r="C1174" s="10">
        <v>648000</v>
      </c>
      <c r="D1174" s="11">
        <v>134173.1</v>
      </c>
      <c r="E1174" s="12">
        <f t="shared" si="174"/>
        <v>0.20705725308641976</v>
      </c>
      <c r="F1174" s="10">
        <f>F1175+F1176+F1177+F1178</f>
        <v>0</v>
      </c>
      <c r="G1174" s="10">
        <f>G1175+G1176+G1177+G1178</f>
        <v>0</v>
      </c>
      <c r="H1174" s="10">
        <f>H1175+H1176+H1177+H1178</f>
        <v>648000</v>
      </c>
      <c r="J1174" s="7"/>
    </row>
    <row r="1175" spans="1:10" hidden="1" x14ac:dyDescent="0.25">
      <c r="A1175" s="20" t="s">
        <v>20</v>
      </c>
      <c r="B1175" s="18" t="s">
        <v>21</v>
      </c>
      <c r="C1175" s="21">
        <v>84000</v>
      </c>
      <c r="D1175" s="22">
        <v>6000</v>
      </c>
      <c r="E1175" s="23">
        <f t="shared" si="174"/>
        <v>7.1428571428571425E-2</v>
      </c>
      <c r="F1175" s="21"/>
      <c r="G1175" s="21"/>
      <c r="H1175" s="21">
        <f t="shared" ref="H1175:H1178" si="197">C1175+F1175-G1175</f>
        <v>84000</v>
      </c>
      <c r="J1175" s="7"/>
    </row>
    <row r="1176" spans="1:10" hidden="1" x14ac:dyDescent="0.25">
      <c r="A1176" s="20" t="s">
        <v>79</v>
      </c>
      <c r="B1176" s="18" t="s">
        <v>80</v>
      </c>
      <c r="C1176" s="21">
        <v>540000</v>
      </c>
      <c r="D1176" s="22">
        <v>125638.1</v>
      </c>
      <c r="E1176" s="23">
        <f t="shared" si="174"/>
        <v>0.23266314814814815</v>
      </c>
      <c r="F1176" s="21"/>
      <c r="G1176" s="21"/>
      <c r="H1176" s="21">
        <f t="shared" si="197"/>
        <v>540000</v>
      </c>
      <c r="J1176" s="7"/>
    </row>
    <row r="1177" spans="1:10" hidden="1" x14ac:dyDescent="0.25">
      <c r="A1177" s="20" t="s">
        <v>22</v>
      </c>
      <c r="B1177" s="18" t="s">
        <v>23</v>
      </c>
      <c r="C1177" s="21">
        <v>19000</v>
      </c>
      <c r="D1177" s="22">
        <v>2535</v>
      </c>
      <c r="E1177" s="23">
        <f t="shared" si="174"/>
        <v>0.13342105263157894</v>
      </c>
      <c r="F1177" s="21"/>
      <c r="G1177" s="21"/>
      <c r="H1177" s="21">
        <f t="shared" si="197"/>
        <v>19000</v>
      </c>
      <c r="J1177" s="7"/>
    </row>
    <row r="1178" spans="1:10" hidden="1" x14ac:dyDescent="0.25">
      <c r="A1178" s="20" t="s">
        <v>81</v>
      </c>
      <c r="B1178" s="18" t="s">
        <v>82</v>
      </c>
      <c r="C1178" s="21">
        <v>5000</v>
      </c>
      <c r="D1178" s="22"/>
      <c r="E1178" s="23">
        <f t="shared" si="174"/>
        <v>0</v>
      </c>
      <c r="F1178" s="21"/>
      <c r="G1178" s="21"/>
      <c r="H1178" s="21">
        <f t="shared" si="197"/>
        <v>5000</v>
      </c>
      <c r="J1178" s="7"/>
    </row>
    <row r="1179" spans="1:10" hidden="1" x14ac:dyDescent="0.25">
      <c r="A1179" s="19" t="s">
        <v>30</v>
      </c>
      <c r="B1179" s="18" t="s">
        <v>31</v>
      </c>
      <c r="C1179" s="10">
        <v>667800</v>
      </c>
      <c r="D1179" s="11">
        <v>123800</v>
      </c>
      <c r="E1179" s="12">
        <f t="shared" ref="E1179:E1255" si="198">D1179/C1179</f>
        <v>0.18538484576220426</v>
      </c>
      <c r="F1179" s="10">
        <f>F1180+F1181+F1182+F1183+F1184</f>
        <v>0</v>
      </c>
      <c r="G1179" s="10">
        <f>G1180+G1181+G1182+G1183+G1184</f>
        <v>0</v>
      </c>
      <c r="H1179" s="10">
        <f>H1180+H1181+H1182+H1183+H1184</f>
        <v>667800</v>
      </c>
      <c r="J1179" s="7"/>
    </row>
    <row r="1180" spans="1:10" hidden="1" x14ac:dyDescent="0.25">
      <c r="A1180" s="20" t="s">
        <v>32</v>
      </c>
      <c r="B1180" s="18" t="s">
        <v>33</v>
      </c>
      <c r="C1180" s="21">
        <v>250000</v>
      </c>
      <c r="D1180" s="22">
        <v>54000</v>
      </c>
      <c r="E1180" s="23">
        <f t="shared" si="198"/>
        <v>0.216</v>
      </c>
      <c r="F1180" s="21"/>
      <c r="G1180" s="21"/>
      <c r="H1180" s="21">
        <f t="shared" ref="H1180:H1184" si="199">C1180+F1180-G1180</f>
        <v>250000</v>
      </c>
      <c r="J1180" s="7"/>
    </row>
    <row r="1181" spans="1:10" hidden="1" x14ac:dyDescent="0.25">
      <c r="A1181" s="20" t="s">
        <v>83</v>
      </c>
      <c r="B1181" s="18" t="s">
        <v>84</v>
      </c>
      <c r="C1181" s="21">
        <v>370000</v>
      </c>
      <c r="D1181" s="22">
        <v>67000</v>
      </c>
      <c r="E1181" s="23">
        <f t="shared" si="198"/>
        <v>0.18108108108108109</v>
      </c>
      <c r="F1181" s="21"/>
      <c r="G1181" s="21"/>
      <c r="H1181" s="21">
        <f t="shared" si="199"/>
        <v>370000</v>
      </c>
      <c r="J1181" s="7"/>
    </row>
    <row r="1182" spans="1:10" hidden="1" x14ac:dyDescent="0.25">
      <c r="A1182" s="20" t="s">
        <v>85</v>
      </c>
      <c r="B1182" s="18" t="s">
        <v>86</v>
      </c>
      <c r="C1182" s="21">
        <v>16000</v>
      </c>
      <c r="D1182" s="22">
        <v>2500</v>
      </c>
      <c r="E1182" s="23">
        <f t="shared" si="198"/>
        <v>0.15625</v>
      </c>
      <c r="F1182" s="21"/>
      <c r="G1182" s="21"/>
      <c r="H1182" s="21">
        <f t="shared" si="199"/>
        <v>16000</v>
      </c>
      <c r="J1182" s="7"/>
    </row>
    <row r="1183" spans="1:10" hidden="1" x14ac:dyDescent="0.25">
      <c r="A1183" s="20" t="s">
        <v>87</v>
      </c>
      <c r="B1183" s="18" t="s">
        <v>88</v>
      </c>
      <c r="C1183" s="21">
        <v>16000</v>
      </c>
      <c r="D1183" s="22">
        <v>300</v>
      </c>
      <c r="E1183" s="23">
        <f t="shared" si="198"/>
        <v>1.8749999999999999E-2</v>
      </c>
      <c r="F1183" s="21"/>
      <c r="G1183" s="21"/>
      <c r="H1183" s="21">
        <f t="shared" si="199"/>
        <v>16000</v>
      </c>
      <c r="J1183" s="7"/>
    </row>
    <row r="1184" spans="1:10" hidden="1" x14ac:dyDescent="0.25">
      <c r="A1184" s="20" t="s">
        <v>34</v>
      </c>
      <c r="B1184" s="18" t="s">
        <v>35</v>
      </c>
      <c r="C1184" s="21">
        <v>15800</v>
      </c>
      <c r="D1184" s="22"/>
      <c r="E1184" s="23">
        <f t="shared" si="198"/>
        <v>0</v>
      </c>
      <c r="F1184" s="21"/>
      <c r="G1184" s="21"/>
      <c r="H1184" s="21">
        <f t="shared" si="199"/>
        <v>15800</v>
      </c>
      <c r="J1184" s="7"/>
    </row>
    <row r="1185" spans="1:10" hidden="1" x14ac:dyDescent="0.25">
      <c r="A1185" s="19" t="s">
        <v>24</v>
      </c>
      <c r="B1185" s="18" t="s">
        <v>25</v>
      </c>
      <c r="C1185" s="10">
        <v>1161800</v>
      </c>
      <c r="D1185" s="11">
        <v>193106.2</v>
      </c>
      <c r="E1185" s="12">
        <f t="shared" si="198"/>
        <v>0.16621294542950596</v>
      </c>
      <c r="F1185" s="10">
        <f>F1186+F1187+F1188+F1189+F1190+F1191+F1192+F1193+F1194</f>
        <v>0</v>
      </c>
      <c r="G1185" s="10">
        <f>G1186+G1187+G1188+G1189+G1190+G1191+G1192+G1193+G1194</f>
        <v>0</v>
      </c>
      <c r="H1185" s="10">
        <f>H1186+H1187+H1188+H1189+H1190+H1191+H1192+H1193+H1194</f>
        <v>1161800</v>
      </c>
      <c r="J1185" s="7"/>
    </row>
    <row r="1186" spans="1:10" hidden="1" x14ac:dyDescent="0.25">
      <c r="A1186" s="20" t="s">
        <v>89</v>
      </c>
      <c r="B1186" s="18" t="s">
        <v>90</v>
      </c>
      <c r="C1186" s="21">
        <v>250000</v>
      </c>
      <c r="D1186" s="22">
        <v>28000</v>
      </c>
      <c r="E1186" s="23">
        <f t="shared" si="198"/>
        <v>0.112</v>
      </c>
      <c r="F1186" s="21"/>
      <c r="G1186" s="21"/>
      <c r="H1186" s="21">
        <f t="shared" ref="H1186:H1194" si="200">C1186+F1186-G1186</f>
        <v>250000</v>
      </c>
      <c r="J1186" s="7"/>
    </row>
    <row r="1187" spans="1:10" hidden="1" x14ac:dyDescent="0.25">
      <c r="A1187" s="20" t="s">
        <v>91</v>
      </c>
      <c r="B1187" s="18" t="s">
        <v>92</v>
      </c>
      <c r="C1187" s="21">
        <v>250000</v>
      </c>
      <c r="D1187" s="22">
        <v>37000</v>
      </c>
      <c r="E1187" s="23">
        <f t="shared" si="198"/>
        <v>0.14799999999999999</v>
      </c>
      <c r="F1187" s="21"/>
      <c r="G1187" s="21"/>
      <c r="H1187" s="21">
        <f t="shared" si="200"/>
        <v>250000</v>
      </c>
      <c r="J1187" s="7"/>
    </row>
    <row r="1188" spans="1:10" hidden="1" x14ac:dyDescent="0.25">
      <c r="A1188" s="20" t="s">
        <v>93</v>
      </c>
      <c r="B1188" s="18" t="s">
        <v>94</v>
      </c>
      <c r="C1188" s="21">
        <v>40000</v>
      </c>
      <c r="D1188" s="22">
        <v>9909</v>
      </c>
      <c r="E1188" s="23">
        <f t="shared" si="198"/>
        <v>0.247725</v>
      </c>
      <c r="F1188" s="21"/>
      <c r="G1188" s="21"/>
      <c r="H1188" s="21">
        <f t="shared" si="200"/>
        <v>40000</v>
      </c>
      <c r="J1188" s="7"/>
    </row>
    <row r="1189" spans="1:10" hidden="1" x14ac:dyDescent="0.25">
      <c r="A1189" s="20" t="s">
        <v>95</v>
      </c>
      <c r="B1189" s="18" t="s">
        <v>96</v>
      </c>
      <c r="C1189" s="21">
        <v>145000</v>
      </c>
      <c r="D1189" s="22">
        <v>21025.62</v>
      </c>
      <c r="E1189" s="23">
        <f t="shared" si="198"/>
        <v>0.14500427586206896</v>
      </c>
      <c r="F1189" s="21"/>
      <c r="G1189" s="21"/>
      <c r="H1189" s="21">
        <f t="shared" si="200"/>
        <v>145000</v>
      </c>
      <c r="J1189" s="7"/>
    </row>
    <row r="1190" spans="1:10" hidden="1" x14ac:dyDescent="0.25">
      <c r="A1190" s="20" t="s">
        <v>97</v>
      </c>
      <c r="B1190" s="18" t="s">
        <v>98</v>
      </c>
      <c r="C1190" s="21">
        <v>110000</v>
      </c>
      <c r="D1190" s="22">
        <v>18949.259999999998</v>
      </c>
      <c r="E1190" s="23">
        <f t="shared" si="198"/>
        <v>0.17226599999999997</v>
      </c>
      <c r="F1190" s="21"/>
      <c r="G1190" s="21"/>
      <c r="H1190" s="21">
        <f t="shared" si="200"/>
        <v>110000</v>
      </c>
      <c r="J1190" s="7"/>
    </row>
    <row r="1191" spans="1:10" hidden="1" x14ac:dyDescent="0.25">
      <c r="A1191" s="20" t="s">
        <v>36</v>
      </c>
      <c r="B1191" s="18" t="s">
        <v>37</v>
      </c>
      <c r="C1191" s="21">
        <v>30800</v>
      </c>
      <c r="D1191" s="22">
        <v>1987.5</v>
      </c>
      <c r="E1191" s="23">
        <f t="shared" si="198"/>
        <v>6.4529220779220783E-2</v>
      </c>
      <c r="F1191" s="21"/>
      <c r="G1191" s="21"/>
      <c r="H1191" s="21">
        <f t="shared" si="200"/>
        <v>30800</v>
      </c>
      <c r="J1191" s="7"/>
    </row>
    <row r="1192" spans="1:10" hidden="1" x14ac:dyDescent="0.25">
      <c r="A1192" s="20" t="s">
        <v>26</v>
      </c>
      <c r="B1192" s="18" t="s">
        <v>27</v>
      </c>
      <c r="C1192" s="21">
        <v>260000</v>
      </c>
      <c r="D1192" s="22">
        <v>74066.070000000007</v>
      </c>
      <c r="E1192" s="23">
        <f t="shared" si="198"/>
        <v>0.28486950000000005</v>
      </c>
      <c r="F1192" s="21"/>
      <c r="G1192" s="21"/>
      <c r="H1192" s="21">
        <f t="shared" si="200"/>
        <v>260000</v>
      </c>
      <c r="J1192" s="7"/>
    </row>
    <row r="1193" spans="1:10" hidden="1" x14ac:dyDescent="0.25">
      <c r="A1193" s="20" t="s">
        <v>155</v>
      </c>
      <c r="B1193" s="18" t="s">
        <v>156</v>
      </c>
      <c r="C1193" s="21">
        <v>10000</v>
      </c>
      <c r="D1193" s="22">
        <v>468.75</v>
      </c>
      <c r="E1193" s="23">
        <f t="shared" si="198"/>
        <v>4.6875E-2</v>
      </c>
      <c r="F1193" s="21"/>
      <c r="G1193" s="21"/>
      <c r="H1193" s="21">
        <f t="shared" si="200"/>
        <v>10000</v>
      </c>
      <c r="J1193" s="7"/>
    </row>
    <row r="1194" spans="1:10" hidden="1" x14ac:dyDescent="0.25">
      <c r="A1194" s="20" t="s">
        <v>38</v>
      </c>
      <c r="B1194" s="18" t="s">
        <v>39</v>
      </c>
      <c r="C1194" s="21">
        <v>66000</v>
      </c>
      <c r="D1194" s="22">
        <v>1700</v>
      </c>
      <c r="E1194" s="23">
        <f t="shared" si="198"/>
        <v>2.5757575757575757E-2</v>
      </c>
      <c r="F1194" s="21"/>
      <c r="G1194" s="21"/>
      <c r="H1194" s="21">
        <f t="shared" si="200"/>
        <v>66000</v>
      </c>
      <c r="J1194" s="7"/>
    </row>
    <row r="1195" spans="1:10" hidden="1" x14ac:dyDescent="0.25">
      <c r="A1195" s="19" t="s">
        <v>99</v>
      </c>
      <c r="B1195" s="18" t="s">
        <v>100</v>
      </c>
      <c r="C1195" s="10">
        <v>47000</v>
      </c>
      <c r="D1195" s="11"/>
      <c r="E1195" s="12">
        <f t="shared" si="198"/>
        <v>0</v>
      </c>
      <c r="F1195" s="10">
        <f t="shared" ref="F1195:H1195" si="201">F1196</f>
        <v>0</v>
      </c>
      <c r="G1195" s="10">
        <f t="shared" si="201"/>
        <v>0</v>
      </c>
      <c r="H1195" s="10">
        <f t="shared" si="201"/>
        <v>47000</v>
      </c>
      <c r="J1195" s="7"/>
    </row>
    <row r="1196" spans="1:10" hidden="1" x14ac:dyDescent="0.25">
      <c r="A1196" s="20" t="s">
        <v>101</v>
      </c>
      <c r="B1196" s="18" t="s">
        <v>100</v>
      </c>
      <c r="C1196" s="21">
        <v>47000</v>
      </c>
      <c r="D1196" s="22"/>
      <c r="E1196" s="23">
        <f t="shared" si="198"/>
        <v>0</v>
      </c>
      <c r="F1196" s="21"/>
      <c r="G1196" s="21"/>
      <c r="H1196" s="21">
        <f>C1196+F1196-G1196</f>
        <v>47000</v>
      </c>
      <c r="J1196" s="7"/>
    </row>
    <row r="1197" spans="1:10" hidden="1" x14ac:dyDescent="0.25">
      <c r="A1197" s="19" t="s">
        <v>42</v>
      </c>
      <c r="B1197" s="18" t="s">
        <v>43</v>
      </c>
      <c r="C1197" s="10">
        <v>143000</v>
      </c>
      <c r="D1197" s="11">
        <v>6400</v>
      </c>
      <c r="E1197" s="12">
        <f t="shared" si="198"/>
        <v>4.4755244755244755E-2</v>
      </c>
      <c r="F1197" s="10">
        <f>F1198+F1199+F1200+F1201+F1203+F1202</f>
        <v>0</v>
      </c>
      <c r="G1197" s="10">
        <f t="shared" ref="G1197:H1197" si="202">G1198+G1199+G1200+G1201+G1203+G1202</f>
        <v>0</v>
      </c>
      <c r="H1197" s="10">
        <f t="shared" si="202"/>
        <v>143000</v>
      </c>
      <c r="J1197" s="7"/>
    </row>
    <row r="1198" spans="1:10" hidden="1" x14ac:dyDescent="0.25">
      <c r="A1198" s="20" t="s">
        <v>102</v>
      </c>
      <c r="B1198" s="18" t="s">
        <v>103</v>
      </c>
      <c r="C1198" s="21">
        <v>21000</v>
      </c>
      <c r="D1198" s="22"/>
      <c r="E1198" s="23">
        <f t="shared" si="198"/>
        <v>0</v>
      </c>
      <c r="F1198" s="21"/>
      <c r="G1198" s="21"/>
      <c r="H1198" s="21">
        <f t="shared" ref="H1198:H1203" si="203">C1198+F1198-G1198</f>
        <v>21000</v>
      </c>
      <c r="J1198" s="7"/>
    </row>
    <row r="1199" spans="1:10" hidden="1" x14ac:dyDescent="0.25">
      <c r="A1199" s="20" t="s">
        <v>104</v>
      </c>
      <c r="B1199" s="18" t="s">
        <v>105</v>
      </c>
      <c r="C1199" s="21">
        <v>66000</v>
      </c>
      <c r="D1199" s="22">
        <v>2500</v>
      </c>
      <c r="E1199" s="23">
        <f t="shared" si="198"/>
        <v>3.787878787878788E-2</v>
      </c>
      <c r="F1199" s="21"/>
      <c r="G1199" s="21"/>
      <c r="H1199" s="21">
        <f t="shared" si="203"/>
        <v>66000</v>
      </c>
      <c r="J1199" s="7"/>
    </row>
    <row r="1200" spans="1:10" hidden="1" x14ac:dyDescent="0.25">
      <c r="A1200" s="20" t="s">
        <v>106</v>
      </c>
      <c r="B1200" s="18" t="s">
        <v>107</v>
      </c>
      <c r="C1200" s="21">
        <v>1000</v>
      </c>
      <c r="D1200" s="22"/>
      <c r="E1200" s="23">
        <f t="shared" si="198"/>
        <v>0</v>
      </c>
      <c r="F1200" s="21"/>
      <c r="G1200" s="21"/>
      <c r="H1200" s="21">
        <f t="shared" si="203"/>
        <v>1000</v>
      </c>
      <c r="J1200" s="7"/>
    </row>
    <row r="1201" spans="1:10" hidden="1" x14ac:dyDescent="0.25">
      <c r="A1201" s="20" t="s">
        <v>108</v>
      </c>
      <c r="B1201" s="18" t="s">
        <v>109</v>
      </c>
      <c r="C1201" s="21">
        <v>35000</v>
      </c>
      <c r="D1201" s="22">
        <v>3400</v>
      </c>
      <c r="E1201" s="23">
        <f t="shared" si="198"/>
        <v>9.7142857142857142E-2</v>
      </c>
      <c r="F1201" s="21"/>
      <c r="G1201" s="21"/>
      <c r="H1201" s="21">
        <f t="shared" si="203"/>
        <v>35000</v>
      </c>
      <c r="J1201" s="7"/>
    </row>
    <row r="1202" spans="1:10" hidden="1" x14ac:dyDescent="0.25">
      <c r="A1202" s="20" t="s">
        <v>44</v>
      </c>
      <c r="B1202" s="18" t="s">
        <v>45</v>
      </c>
      <c r="C1202" s="21">
        <v>1000</v>
      </c>
      <c r="D1202" s="22"/>
      <c r="E1202" s="23">
        <f t="shared" si="198"/>
        <v>0</v>
      </c>
      <c r="F1202" s="21"/>
      <c r="G1202" s="21"/>
      <c r="H1202" s="21">
        <f t="shared" si="203"/>
        <v>1000</v>
      </c>
      <c r="J1202" s="7"/>
    </row>
    <row r="1203" spans="1:10" hidden="1" x14ac:dyDescent="0.25">
      <c r="A1203" s="20" t="s">
        <v>110</v>
      </c>
      <c r="B1203" s="18" t="s">
        <v>43</v>
      </c>
      <c r="C1203" s="21">
        <v>19000</v>
      </c>
      <c r="D1203" s="22">
        <v>500</v>
      </c>
      <c r="E1203" s="23">
        <f t="shared" si="198"/>
        <v>2.6315789473684209E-2</v>
      </c>
      <c r="F1203" s="21"/>
      <c r="G1203" s="21"/>
      <c r="H1203" s="21">
        <f t="shared" si="203"/>
        <v>19000</v>
      </c>
      <c r="J1203" s="7"/>
    </row>
    <row r="1204" spans="1:10" hidden="1" x14ac:dyDescent="0.25">
      <c r="A1204" s="19" t="s">
        <v>277</v>
      </c>
      <c r="B1204" s="18" t="s">
        <v>278</v>
      </c>
      <c r="C1204" s="10">
        <v>2500</v>
      </c>
      <c r="D1204" s="11"/>
      <c r="E1204" s="12">
        <f t="shared" si="198"/>
        <v>0</v>
      </c>
      <c r="F1204" s="10">
        <f t="shared" ref="F1204:H1204" si="204">F1205</f>
        <v>0</v>
      </c>
      <c r="G1204" s="10">
        <f t="shared" si="204"/>
        <v>0</v>
      </c>
      <c r="H1204" s="10">
        <f t="shared" si="204"/>
        <v>2500</v>
      </c>
      <c r="J1204" s="7"/>
    </row>
    <row r="1205" spans="1:10" hidden="1" x14ac:dyDescent="0.25">
      <c r="A1205" s="20" t="s">
        <v>279</v>
      </c>
      <c r="B1205" s="18" t="s">
        <v>280</v>
      </c>
      <c r="C1205" s="21">
        <v>2500</v>
      </c>
      <c r="D1205" s="22"/>
      <c r="E1205" s="23">
        <f t="shared" si="198"/>
        <v>0</v>
      </c>
      <c r="F1205" s="21"/>
      <c r="G1205" s="21"/>
      <c r="H1205" s="21">
        <f>C1205+F1205-G1205</f>
        <v>2500</v>
      </c>
      <c r="J1205" s="7"/>
    </row>
    <row r="1206" spans="1:10" hidden="1" x14ac:dyDescent="0.25">
      <c r="A1206" s="19" t="s">
        <v>111</v>
      </c>
      <c r="B1206" s="18" t="s">
        <v>112</v>
      </c>
      <c r="C1206" s="10">
        <v>9000</v>
      </c>
      <c r="D1206" s="11">
        <v>1450</v>
      </c>
      <c r="E1206" s="12">
        <f t="shared" si="198"/>
        <v>0.16111111111111112</v>
      </c>
      <c r="F1206" s="10">
        <f t="shared" ref="F1206:H1206" si="205">F1207</f>
        <v>0</v>
      </c>
      <c r="G1206" s="10">
        <f t="shared" si="205"/>
        <v>0</v>
      </c>
      <c r="H1206" s="10">
        <f t="shared" si="205"/>
        <v>9000</v>
      </c>
      <c r="J1206" s="7"/>
    </row>
    <row r="1207" spans="1:10" hidden="1" x14ac:dyDescent="0.25">
      <c r="A1207" s="20" t="s">
        <v>113</v>
      </c>
      <c r="B1207" s="18" t="s">
        <v>114</v>
      </c>
      <c r="C1207" s="21">
        <v>9000</v>
      </c>
      <c r="D1207" s="22">
        <v>1450</v>
      </c>
      <c r="E1207" s="23">
        <f t="shared" si="198"/>
        <v>0.16111111111111112</v>
      </c>
      <c r="F1207" s="21"/>
      <c r="G1207" s="21"/>
      <c r="H1207" s="21">
        <f>C1207+F1207-G1207</f>
        <v>9000</v>
      </c>
      <c r="J1207" s="7"/>
    </row>
    <row r="1208" spans="1:10" hidden="1" x14ac:dyDescent="0.25">
      <c r="A1208" s="19" t="s">
        <v>123</v>
      </c>
      <c r="B1208" s="18" t="s">
        <v>124</v>
      </c>
      <c r="C1208" s="10">
        <v>58000</v>
      </c>
      <c r="D1208" s="11"/>
      <c r="E1208" s="12">
        <f t="shared" si="198"/>
        <v>0</v>
      </c>
      <c r="F1208" s="10">
        <f>F1210+F1211+F1209</f>
        <v>0</v>
      </c>
      <c r="G1208" s="10">
        <f t="shared" ref="G1208:H1208" si="206">G1210+G1211+G1209</f>
        <v>0</v>
      </c>
      <c r="H1208" s="10">
        <f t="shared" si="206"/>
        <v>58000</v>
      </c>
      <c r="J1208" s="7"/>
    </row>
    <row r="1209" spans="1:10" hidden="1" x14ac:dyDescent="0.25">
      <c r="A1209" s="20" t="s">
        <v>129</v>
      </c>
      <c r="B1209" s="18" t="s">
        <v>130</v>
      </c>
      <c r="C1209" s="21">
        <v>10000</v>
      </c>
      <c r="D1209" s="22"/>
      <c r="E1209" s="23">
        <f t="shared" si="198"/>
        <v>0</v>
      </c>
      <c r="F1209" s="21"/>
      <c r="G1209" s="21"/>
      <c r="H1209" s="21">
        <f t="shared" ref="H1209:H1211" si="207">C1209+F1209-G1209</f>
        <v>10000</v>
      </c>
      <c r="J1209" s="7"/>
    </row>
    <row r="1210" spans="1:10" hidden="1" x14ac:dyDescent="0.25">
      <c r="A1210" s="20" t="s">
        <v>200</v>
      </c>
      <c r="B1210" s="18" t="s">
        <v>201</v>
      </c>
      <c r="C1210" s="21">
        <v>10000</v>
      </c>
      <c r="D1210" s="22"/>
      <c r="E1210" s="23">
        <f t="shared" si="198"/>
        <v>0</v>
      </c>
      <c r="F1210" s="21"/>
      <c r="G1210" s="21"/>
      <c r="H1210" s="21">
        <f t="shared" si="207"/>
        <v>10000</v>
      </c>
      <c r="J1210" s="7"/>
    </row>
    <row r="1211" spans="1:10" hidden="1" x14ac:dyDescent="0.25">
      <c r="A1211" s="20" t="s">
        <v>218</v>
      </c>
      <c r="B1211" s="18" t="s">
        <v>219</v>
      </c>
      <c r="C1211" s="21">
        <v>38000</v>
      </c>
      <c r="D1211" s="22"/>
      <c r="E1211" s="23">
        <f t="shared" si="198"/>
        <v>0</v>
      </c>
      <c r="F1211" s="21"/>
      <c r="G1211" s="21"/>
      <c r="H1211" s="21">
        <f t="shared" si="207"/>
        <v>38000</v>
      </c>
      <c r="J1211" s="7"/>
    </row>
    <row r="1212" spans="1:10" hidden="1" x14ac:dyDescent="0.25">
      <c r="A1212" s="19" t="s">
        <v>208</v>
      </c>
      <c r="B1212" s="18" t="s">
        <v>209</v>
      </c>
      <c r="C1212" s="10">
        <v>30000</v>
      </c>
      <c r="D1212" s="11"/>
      <c r="E1212" s="12">
        <f t="shared" si="198"/>
        <v>0</v>
      </c>
      <c r="F1212" s="10">
        <f t="shared" ref="F1212:H1212" si="208">F1213</f>
        <v>0</v>
      </c>
      <c r="G1212" s="10">
        <f t="shared" si="208"/>
        <v>0</v>
      </c>
      <c r="H1212" s="10">
        <f t="shared" si="208"/>
        <v>30000</v>
      </c>
      <c r="J1212" s="7"/>
    </row>
    <row r="1213" spans="1:10" hidden="1" x14ac:dyDescent="0.25">
      <c r="A1213" s="20" t="s">
        <v>210</v>
      </c>
      <c r="B1213" s="18" t="s">
        <v>211</v>
      </c>
      <c r="C1213" s="21">
        <v>30000</v>
      </c>
      <c r="D1213" s="22"/>
      <c r="E1213" s="23">
        <f t="shared" si="198"/>
        <v>0</v>
      </c>
      <c r="F1213" s="21"/>
      <c r="G1213" s="21"/>
      <c r="H1213" s="21">
        <f>C1213+F1213-G1213</f>
        <v>30000</v>
      </c>
      <c r="J1213" s="7"/>
    </row>
    <row r="1214" spans="1:10" hidden="1" x14ac:dyDescent="0.25">
      <c r="A1214" s="17" t="s">
        <v>119</v>
      </c>
      <c r="B1214" s="18" t="s">
        <v>120</v>
      </c>
      <c r="C1214" s="10">
        <v>81000</v>
      </c>
      <c r="D1214" s="11">
        <v>17521</v>
      </c>
      <c r="E1214" s="12">
        <f t="shared" si="198"/>
        <v>0.21630864197530864</v>
      </c>
      <c r="F1214" s="10">
        <f>F1215+F1218+F1221+F1223</f>
        <v>0</v>
      </c>
      <c r="G1214" s="10">
        <f>G1215+G1218+G1221+G1223</f>
        <v>0</v>
      </c>
      <c r="H1214" s="10">
        <f>H1215+H1218+H1221+H1223</f>
        <v>81000</v>
      </c>
      <c r="J1214" s="7"/>
    </row>
    <row r="1215" spans="1:10" hidden="1" x14ac:dyDescent="0.25">
      <c r="A1215" s="19" t="s">
        <v>30</v>
      </c>
      <c r="B1215" s="18" t="s">
        <v>31</v>
      </c>
      <c r="C1215" s="10">
        <v>66200</v>
      </c>
      <c r="D1215" s="11">
        <v>17521</v>
      </c>
      <c r="E1215" s="12">
        <f t="shared" si="198"/>
        <v>0.26466767371601208</v>
      </c>
      <c r="F1215" s="10">
        <f t="shared" ref="F1215:H1215" si="209">F1216+F1217</f>
        <v>0</v>
      </c>
      <c r="G1215" s="10">
        <f t="shared" si="209"/>
        <v>0</v>
      </c>
      <c r="H1215" s="10">
        <f t="shared" si="209"/>
        <v>66200</v>
      </c>
      <c r="J1215" s="7"/>
    </row>
    <row r="1216" spans="1:10" hidden="1" x14ac:dyDescent="0.25">
      <c r="A1216" s="20" t="s">
        <v>32</v>
      </c>
      <c r="B1216" s="18" t="s">
        <v>33</v>
      </c>
      <c r="C1216" s="21">
        <v>6200</v>
      </c>
      <c r="D1216" s="22">
        <v>1156.25</v>
      </c>
      <c r="E1216" s="23">
        <f t="shared" si="198"/>
        <v>0.18649193548387097</v>
      </c>
      <c r="F1216" s="21"/>
      <c r="G1216" s="21"/>
      <c r="H1216" s="21">
        <f t="shared" ref="H1216:H1217" si="210">C1216+F1216-G1216</f>
        <v>6200</v>
      </c>
      <c r="J1216" s="7"/>
    </row>
    <row r="1217" spans="1:10" hidden="1" x14ac:dyDescent="0.25">
      <c r="A1217" s="20" t="s">
        <v>121</v>
      </c>
      <c r="B1217" s="18" t="s">
        <v>122</v>
      </c>
      <c r="C1217" s="21">
        <v>60000</v>
      </c>
      <c r="D1217" s="22">
        <v>16364.75</v>
      </c>
      <c r="E1217" s="23">
        <f t="shared" si="198"/>
        <v>0.27274583333333335</v>
      </c>
      <c r="F1217" s="21"/>
      <c r="G1217" s="21"/>
      <c r="H1217" s="21">
        <f t="shared" si="210"/>
        <v>60000</v>
      </c>
      <c r="J1217" s="7"/>
    </row>
    <row r="1218" spans="1:10" hidden="1" x14ac:dyDescent="0.25">
      <c r="A1218" s="19" t="s">
        <v>24</v>
      </c>
      <c r="B1218" s="18" t="s">
        <v>25</v>
      </c>
      <c r="C1218" s="10">
        <v>11000</v>
      </c>
      <c r="D1218" s="11"/>
      <c r="E1218" s="12">
        <f t="shared" si="198"/>
        <v>0</v>
      </c>
      <c r="F1218" s="10">
        <f>F1219+F1220</f>
        <v>0</v>
      </c>
      <c r="G1218" s="10">
        <f t="shared" ref="G1218:H1218" si="211">G1219+G1220</f>
        <v>0</v>
      </c>
      <c r="H1218" s="10">
        <f t="shared" si="211"/>
        <v>11000</v>
      </c>
      <c r="J1218" s="7"/>
    </row>
    <row r="1219" spans="1:10" hidden="1" x14ac:dyDescent="0.25">
      <c r="A1219" s="20" t="s">
        <v>91</v>
      </c>
      <c r="B1219" s="18" t="s">
        <v>92</v>
      </c>
      <c r="C1219" s="21">
        <v>10000</v>
      </c>
      <c r="D1219" s="22"/>
      <c r="E1219" s="23">
        <f t="shared" si="198"/>
        <v>0</v>
      </c>
      <c r="F1219" s="21"/>
      <c r="G1219" s="21"/>
      <c r="H1219" s="21">
        <f t="shared" ref="H1219:H1220" si="212">C1219+F1219-G1219</f>
        <v>10000</v>
      </c>
      <c r="J1219" s="7"/>
    </row>
    <row r="1220" spans="1:10" hidden="1" x14ac:dyDescent="0.25">
      <c r="A1220" s="20" t="s">
        <v>38</v>
      </c>
      <c r="B1220" s="18" t="s">
        <v>39</v>
      </c>
      <c r="C1220" s="21">
        <v>1000</v>
      </c>
      <c r="D1220" s="22"/>
      <c r="E1220" s="23">
        <f t="shared" si="198"/>
        <v>0</v>
      </c>
      <c r="F1220" s="21"/>
      <c r="G1220" s="21"/>
      <c r="H1220" s="21">
        <f t="shared" si="212"/>
        <v>1000</v>
      </c>
      <c r="J1220" s="7"/>
    </row>
    <row r="1221" spans="1:10" hidden="1" x14ac:dyDescent="0.25">
      <c r="A1221" s="19" t="s">
        <v>42</v>
      </c>
      <c r="B1221" s="18" t="s">
        <v>43</v>
      </c>
      <c r="C1221" s="10">
        <v>500</v>
      </c>
      <c r="D1221" s="11"/>
      <c r="E1221" s="12">
        <f t="shared" si="198"/>
        <v>0</v>
      </c>
      <c r="F1221" s="10">
        <f t="shared" ref="F1221:H1221" si="213">F1222</f>
        <v>0</v>
      </c>
      <c r="G1221" s="10">
        <f t="shared" si="213"/>
        <v>0</v>
      </c>
      <c r="H1221" s="10">
        <f t="shared" si="213"/>
        <v>500</v>
      </c>
      <c r="J1221" s="7"/>
    </row>
    <row r="1222" spans="1:10" hidden="1" x14ac:dyDescent="0.25">
      <c r="A1222" s="20" t="s">
        <v>110</v>
      </c>
      <c r="B1222" s="18" t="s">
        <v>43</v>
      </c>
      <c r="C1222" s="21">
        <v>500</v>
      </c>
      <c r="D1222" s="22"/>
      <c r="E1222" s="23">
        <f t="shared" si="198"/>
        <v>0</v>
      </c>
      <c r="F1222" s="21"/>
      <c r="G1222" s="21"/>
      <c r="H1222" s="21">
        <f>C1222+F1222-G1222</f>
        <v>500</v>
      </c>
      <c r="J1222" s="7"/>
    </row>
    <row r="1223" spans="1:10" hidden="1" x14ac:dyDescent="0.25">
      <c r="A1223" s="19" t="s">
        <v>123</v>
      </c>
      <c r="B1223" s="18" t="s">
        <v>124</v>
      </c>
      <c r="C1223" s="10">
        <v>3300</v>
      </c>
      <c r="D1223" s="11"/>
      <c r="E1223" s="12">
        <f t="shared" si="198"/>
        <v>0</v>
      </c>
      <c r="F1223" s="10">
        <f>F1224+F1225</f>
        <v>0</v>
      </c>
      <c r="G1223" s="10">
        <f t="shared" ref="G1223:H1223" si="214">G1224+G1225</f>
        <v>0</v>
      </c>
      <c r="H1223" s="10">
        <f t="shared" si="214"/>
        <v>3300</v>
      </c>
      <c r="J1223" s="7"/>
    </row>
    <row r="1224" spans="1:10" hidden="1" x14ac:dyDescent="0.25">
      <c r="A1224" s="20" t="s">
        <v>129</v>
      </c>
      <c r="B1224" s="18" t="s">
        <v>130</v>
      </c>
      <c r="C1224" s="21">
        <v>2000</v>
      </c>
      <c r="D1224" s="22"/>
      <c r="E1224" s="23">
        <f t="shared" si="198"/>
        <v>0</v>
      </c>
      <c r="F1224" s="21"/>
      <c r="G1224" s="21"/>
      <c r="H1224" s="21">
        <f t="shared" ref="H1224:H1225" si="215">C1224+F1224-G1224</f>
        <v>2000</v>
      </c>
      <c r="J1224" s="7"/>
    </row>
    <row r="1225" spans="1:10" hidden="1" x14ac:dyDescent="0.25">
      <c r="A1225" s="20" t="s">
        <v>218</v>
      </c>
      <c r="B1225" s="18" t="s">
        <v>219</v>
      </c>
      <c r="C1225" s="21">
        <v>1300</v>
      </c>
      <c r="D1225" s="22"/>
      <c r="E1225" s="23">
        <f t="shared" si="198"/>
        <v>0</v>
      </c>
      <c r="F1225" s="21"/>
      <c r="G1225" s="21"/>
      <c r="H1225" s="21">
        <f t="shared" si="215"/>
        <v>1300</v>
      </c>
      <c r="J1225" s="7"/>
    </row>
    <row r="1226" spans="1:10" hidden="1" x14ac:dyDescent="0.25">
      <c r="A1226" s="15" t="s">
        <v>306</v>
      </c>
      <c r="B1226" s="16" t="s">
        <v>307</v>
      </c>
      <c r="C1226" s="10">
        <v>348867</v>
      </c>
      <c r="D1226" s="11">
        <v>3200</v>
      </c>
      <c r="E1226" s="12">
        <f t="shared" si="198"/>
        <v>9.1725499975635408E-3</v>
      </c>
      <c r="F1226" s="10">
        <f>F1227+F1241</f>
        <v>0</v>
      </c>
      <c r="G1226" s="10">
        <f t="shared" ref="G1226:H1226" si="216">G1227+G1241</f>
        <v>0</v>
      </c>
      <c r="H1226" s="10">
        <f t="shared" si="216"/>
        <v>348867</v>
      </c>
      <c r="J1226" s="7"/>
    </row>
    <row r="1227" spans="1:10" hidden="1" x14ac:dyDescent="0.25">
      <c r="A1227" s="17" t="s">
        <v>16</v>
      </c>
      <c r="B1227" s="18" t="s">
        <v>17</v>
      </c>
      <c r="C1227" s="10">
        <v>230300</v>
      </c>
      <c r="D1227" s="11">
        <v>3200</v>
      </c>
      <c r="E1227" s="12">
        <f t="shared" si="198"/>
        <v>1.3894919669995658E-2</v>
      </c>
      <c r="F1227" s="10">
        <f>F1228+F1231+F1233+F1235+F1239</f>
        <v>0</v>
      </c>
      <c r="G1227" s="10">
        <f>G1228+G1231+G1233+G1235+G1239</f>
        <v>0</v>
      </c>
      <c r="H1227" s="10">
        <f>H1228+H1231+H1233+H1235+H1239</f>
        <v>230300</v>
      </c>
      <c r="J1227" s="7"/>
    </row>
    <row r="1228" spans="1:10" hidden="1" x14ac:dyDescent="0.25">
      <c r="A1228" s="19" t="s">
        <v>18</v>
      </c>
      <c r="B1228" s="18" t="s">
        <v>19</v>
      </c>
      <c r="C1228" s="10">
        <v>90000</v>
      </c>
      <c r="D1228" s="11">
        <v>3000</v>
      </c>
      <c r="E1228" s="12">
        <f t="shared" si="198"/>
        <v>3.3333333333333333E-2</v>
      </c>
      <c r="F1228" s="10">
        <f t="shared" ref="F1228:H1228" si="217">F1229+F1230</f>
        <v>0</v>
      </c>
      <c r="G1228" s="10">
        <f t="shared" si="217"/>
        <v>0</v>
      </c>
      <c r="H1228" s="10">
        <f t="shared" si="217"/>
        <v>90000</v>
      </c>
      <c r="J1228" s="7"/>
    </row>
    <row r="1229" spans="1:10" hidden="1" x14ac:dyDescent="0.25">
      <c r="A1229" s="20" t="s">
        <v>20</v>
      </c>
      <c r="B1229" s="18" t="s">
        <v>21</v>
      </c>
      <c r="C1229" s="21">
        <v>80000</v>
      </c>
      <c r="D1229" s="22">
        <v>3000</v>
      </c>
      <c r="E1229" s="23">
        <f t="shared" si="198"/>
        <v>3.7499999999999999E-2</v>
      </c>
      <c r="F1229" s="21"/>
      <c r="G1229" s="21"/>
      <c r="H1229" s="21">
        <f t="shared" ref="H1229:H1230" si="218">C1229+F1229-G1229</f>
        <v>80000</v>
      </c>
      <c r="J1229" s="7"/>
    </row>
    <row r="1230" spans="1:10" hidden="1" x14ac:dyDescent="0.25">
      <c r="A1230" s="20" t="s">
        <v>22</v>
      </c>
      <c r="B1230" s="18" t="s">
        <v>23</v>
      </c>
      <c r="C1230" s="21">
        <v>10000</v>
      </c>
      <c r="D1230" s="22"/>
      <c r="E1230" s="23">
        <f t="shared" si="198"/>
        <v>0</v>
      </c>
      <c r="F1230" s="21"/>
      <c r="G1230" s="21"/>
      <c r="H1230" s="21">
        <f t="shared" si="218"/>
        <v>10000</v>
      </c>
      <c r="J1230" s="7"/>
    </row>
    <row r="1231" spans="1:10" hidden="1" x14ac:dyDescent="0.25">
      <c r="A1231" s="19" t="s">
        <v>24</v>
      </c>
      <c r="B1231" s="18" t="s">
        <v>25</v>
      </c>
      <c r="C1231" s="10">
        <v>14000</v>
      </c>
      <c r="D1231" s="11"/>
      <c r="E1231" s="12">
        <f t="shared" si="198"/>
        <v>0</v>
      </c>
      <c r="F1231" s="10">
        <f t="shared" ref="F1231:H1231" si="219">F1232</f>
        <v>0</v>
      </c>
      <c r="G1231" s="10">
        <f t="shared" si="219"/>
        <v>0</v>
      </c>
      <c r="H1231" s="10">
        <f t="shared" si="219"/>
        <v>14000</v>
      </c>
      <c r="J1231" s="7"/>
    </row>
    <row r="1232" spans="1:10" hidden="1" x14ac:dyDescent="0.25">
      <c r="A1232" s="20" t="s">
        <v>26</v>
      </c>
      <c r="B1232" s="18" t="s">
        <v>27</v>
      </c>
      <c r="C1232" s="21">
        <v>14000</v>
      </c>
      <c r="D1232" s="22"/>
      <c r="E1232" s="23">
        <f t="shared" si="198"/>
        <v>0</v>
      </c>
      <c r="F1232" s="21"/>
      <c r="G1232" s="21"/>
      <c r="H1232" s="21">
        <f>C1232+F1232-G1232</f>
        <v>14000</v>
      </c>
      <c r="J1232" s="7"/>
    </row>
    <row r="1233" spans="1:10" hidden="1" x14ac:dyDescent="0.25">
      <c r="A1233" s="19" t="s">
        <v>99</v>
      </c>
      <c r="B1233" s="18" t="s">
        <v>100</v>
      </c>
      <c r="C1233" s="10">
        <v>55000</v>
      </c>
      <c r="D1233" s="11"/>
      <c r="E1233" s="12">
        <f t="shared" si="198"/>
        <v>0</v>
      </c>
      <c r="F1233" s="10">
        <f t="shared" ref="F1233:H1233" si="220">F1234</f>
        <v>0</v>
      </c>
      <c r="G1233" s="10">
        <f t="shared" si="220"/>
        <v>0</v>
      </c>
      <c r="H1233" s="10">
        <f t="shared" si="220"/>
        <v>55000</v>
      </c>
      <c r="J1233" s="7"/>
    </row>
    <row r="1234" spans="1:10" hidden="1" x14ac:dyDescent="0.25">
      <c r="A1234" s="20" t="s">
        <v>101</v>
      </c>
      <c r="B1234" s="18" t="s">
        <v>100</v>
      </c>
      <c r="C1234" s="21">
        <v>55000</v>
      </c>
      <c r="D1234" s="22"/>
      <c r="E1234" s="23">
        <f t="shared" si="198"/>
        <v>0</v>
      </c>
      <c r="F1234" s="21"/>
      <c r="G1234" s="21"/>
      <c r="H1234" s="21">
        <f>C1234+F1234-G1234</f>
        <v>55000</v>
      </c>
      <c r="J1234" s="7"/>
    </row>
    <row r="1235" spans="1:10" hidden="1" x14ac:dyDescent="0.25">
      <c r="A1235" s="19" t="s">
        <v>42</v>
      </c>
      <c r="B1235" s="18" t="s">
        <v>43</v>
      </c>
      <c r="C1235" s="10">
        <v>58000</v>
      </c>
      <c r="D1235" s="11"/>
      <c r="E1235" s="12">
        <f t="shared" si="198"/>
        <v>0</v>
      </c>
      <c r="F1235" s="10">
        <f t="shared" ref="F1235:H1235" si="221">F1236+F1237+F1238</f>
        <v>0</v>
      </c>
      <c r="G1235" s="10">
        <f t="shared" si="221"/>
        <v>0</v>
      </c>
      <c r="H1235" s="10">
        <f t="shared" si="221"/>
        <v>58000</v>
      </c>
      <c r="J1235" s="7"/>
    </row>
    <row r="1236" spans="1:10" hidden="1" x14ac:dyDescent="0.25">
      <c r="A1236" s="20" t="s">
        <v>104</v>
      </c>
      <c r="B1236" s="18" t="s">
        <v>105</v>
      </c>
      <c r="C1236" s="21">
        <v>40000</v>
      </c>
      <c r="D1236" s="22"/>
      <c r="E1236" s="23">
        <f t="shared" si="198"/>
        <v>0</v>
      </c>
      <c r="F1236" s="21"/>
      <c r="G1236" s="21"/>
      <c r="H1236" s="21">
        <f t="shared" ref="H1236:H1238" si="222">C1236+F1236-G1236</f>
        <v>40000</v>
      </c>
      <c r="J1236" s="7"/>
    </row>
    <row r="1237" spans="1:10" hidden="1" x14ac:dyDescent="0.25">
      <c r="A1237" s="20" t="s">
        <v>106</v>
      </c>
      <c r="B1237" s="18" t="s">
        <v>107</v>
      </c>
      <c r="C1237" s="21">
        <v>16000</v>
      </c>
      <c r="D1237" s="22"/>
      <c r="E1237" s="23">
        <f t="shared" si="198"/>
        <v>0</v>
      </c>
      <c r="F1237" s="21"/>
      <c r="G1237" s="21"/>
      <c r="H1237" s="21">
        <f t="shared" si="222"/>
        <v>16000</v>
      </c>
      <c r="J1237" s="7"/>
    </row>
    <row r="1238" spans="1:10" hidden="1" x14ac:dyDescent="0.25">
      <c r="A1238" s="20" t="s">
        <v>110</v>
      </c>
      <c r="B1238" s="18" t="s">
        <v>43</v>
      </c>
      <c r="C1238" s="21">
        <v>2000</v>
      </c>
      <c r="D1238" s="22"/>
      <c r="E1238" s="23">
        <f t="shared" si="198"/>
        <v>0</v>
      </c>
      <c r="F1238" s="21"/>
      <c r="G1238" s="21"/>
      <c r="H1238" s="21">
        <f t="shared" si="222"/>
        <v>2000</v>
      </c>
      <c r="J1238" s="7"/>
    </row>
    <row r="1239" spans="1:10" hidden="1" x14ac:dyDescent="0.25">
      <c r="A1239" s="19" t="s">
        <v>111</v>
      </c>
      <c r="B1239" s="18" t="s">
        <v>112</v>
      </c>
      <c r="C1239" s="10">
        <v>13300</v>
      </c>
      <c r="D1239" s="11">
        <v>200</v>
      </c>
      <c r="E1239" s="12">
        <f t="shared" si="198"/>
        <v>1.5037593984962405E-2</v>
      </c>
      <c r="F1239" s="10">
        <f t="shared" ref="F1239:H1239" si="223">F1240</f>
        <v>0</v>
      </c>
      <c r="G1239" s="10">
        <f t="shared" si="223"/>
        <v>0</v>
      </c>
      <c r="H1239" s="10">
        <f t="shared" si="223"/>
        <v>13300</v>
      </c>
      <c r="J1239" s="7"/>
    </row>
    <row r="1240" spans="1:10" hidden="1" x14ac:dyDescent="0.25">
      <c r="A1240" s="20" t="s">
        <v>113</v>
      </c>
      <c r="B1240" s="18" t="s">
        <v>114</v>
      </c>
      <c r="C1240" s="21">
        <v>13300</v>
      </c>
      <c r="D1240" s="22">
        <v>200</v>
      </c>
      <c r="E1240" s="23">
        <f t="shared" si="198"/>
        <v>1.5037593984962405E-2</v>
      </c>
      <c r="F1240" s="21"/>
      <c r="G1240" s="21"/>
      <c r="H1240" s="21">
        <f>C1240+F1240-G1240</f>
        <v>13300</v>
      </c>
      <c r="J1240" s="7"/>
    </row>
    <row r="1241" spans="1:10" hidden="1" x14ac:dyDescent="0.25">
      <c r="A1241" s="17" t="s">
        <v>131</v>
      </c>
      <c r="B1241" s="18" t="s">
        <v>132</v>
      </c>
      <c r="C1241" s="10">
        <v>118567</v>
      </c>
      <c r="D1241" s="11"/>
      <c r="E1241" s="12">
        <f t="shared" si="198"/>
        <v>0</v>
      </c>
      <c r="F1241" s="10">
        <f>F1242+F1244+F1246+F1248+F1250</f>
        <v>0</v>
      </c>
      <c r="G1241" s="10">
        <f t="shared" ref="G1241" si="224">G1242+G1244+G1246+G1248+G1250</f>
        <v>0</v>
      </c>
      <c r="H1241" s="10">
        <f>H1242+H1244+H1246+H1248+H1250</f>
        <v>118567</v>
      </c>
      <c r="J1241" s="7"/>
    </row>
    <row r="1242" spans="1:10" hidden="1" x14ac:dyDescent="0.25">
      <c r="A1242" s="19" t="s">
        <v>18</v>
      </c>
      <c r="B1242" s="18" t="s">
        <v>19</v>
      </c>
      <c r="C1242" s="10">
        <v>50000</v>
      </c>
      <c r="D1242" s="11"/>
      <c r="E1242" s="12">
        <f t="shared" si="198"/>
        <v>0</v>
      </c>
      <c r="F1242" s="10">
        <f>F1243</f>
        <v>0</v>
      </c>
      <c r="G1242" s="10">
        <f t="shared" ref="G1242:H1242" si="225">G1243</f>
        <v>0</v>
      </c>
      <c r="H1242" s="10">
        <f t="shared" si="225"/>
        <v>50000</v>
      </c>
      <c r="J1242" s="7"/>
    </row>
    <row r="1243" spans="1:10" hidden="1" x14ac:dyDescent="0.25">
      <c r="A1243" s="20" t="s">
        <v>20</v>
      </c>
      <c r="B1243" s="18" t="s">
        <v>21</v>
      </c>
      <c r="C1243" s="21">
        <v>50000</v>
      </c>
      <c r="D1243" s="22"/>
      <c r="E1243" s="23">
        <f t="shared" si="198"/>
        <v>0</v>
      </c>
      <c r="F1243" s="21"/>
      <c r="G1243" s="21"/>
      <c r="H1243" s="21">
        <f>C1243+F1243-G1243</f>
        <v>50000</v>
      </c>
      <c r="J1243" s="7"/>
    </row>
    <row r="1244" spans="1:10" hidden="1" x14ac:dyDescent="0.25">
      <c r="A1244" s="19" t="s">
        <v>30</v>
      </c>
      <c r="B1244" s="18" t="s">
        <v>31</v>
      </c>
      <c r="C1244" s="10">
        <v>6567</v>
      </c>
      <c r="D1244" s="11"/>
      <c r="E1244" s="12">
        <f t="shared" si="198"/>
        <v>0</v>
      </c>
      <c r="F1244" s="10">
        <f>F1245</f>
        <v>0</v>
      </c>
      <c r="G1244" s="10">
        <f t="shared" ref="G1244:H1244" si="226">G1245</f>
        <v>0</v>
      </c>
      <c r="H1244" s="10">
        <f t="shared" si="226"/>
        <v>6567</v>
      </c>
      <c r="J1244" s="7"/>
    </row>
    <row r="1245" spans="1:10" hidden="1" x14ac:dyDescent="0.25">
      <c r="A1245" s="20" t="s">
        <v>32</v>
      </c>
      <c r="B1245" s="18" t="s">
        <v>33</v>
      </c>
      <c r="C1245" s="21">
        <v>6567</v>
      </c>
      <c r="D1245" s="22"/>
      <c r="E1245" s="23">
        <f t="shared" si="198"/>
        <v>0</v>
      </c>
      <c r="F1245" s="21"/>
      <c r="G1245" s="21"/>
      <c r="H1245" s="21">
        <f>C1245+F1245-G1245</f>
        <v>6567</v>
      </c>
      <c r="J1245" s="7"/>
    </row>
    <row r="1246" spans="1:10" hidden="1" x14ac:dyDescent="0.25">
      <c r="A1246" s="19" t="s">
        <v>24</v>
      </c>
      <c r="B1246" s="18" t="s">
        <v>25</v>
      </c>
      <c r="C1246" s="10">
        <v>10000</v>
      </c>
      <c r="D1246" s="11"/>
      <c r="E1246" s="12">
        <f t="shared" si="198"/>
        <v>0</v>
      </c>
      <c r="F1246" s="10">
        <f t="shared" ref="F1246:H1246" si="227">F1247</f>
        <v>0</v>
      </c>
      <c r="G1246" s="10">
        <f t="shared" si="227"/>
        <v>0</v>
      </c>
      <c r="H1246" s="10">
        <f t="shared" si="227"/>
        <v>10000</v>
      </c>
      <c r="J1246" s="7"/>
    </row>
    <row r="1247" spans="1:10" hidden="1" x14ac:dyDescent="0.25">
      <c r="A1247" s="20" t="s">
        <v>26</v>
      </c>
      <c r="B1247" s="18" t="s">
        <v>27</v>
      </c>
      <c r="C1247" s="21">
        <v>10000</v>
      </c>
      <c r="D1247" s="22"/>
      <c r="E1247" s="23">
        <f t="shared" si="198"/>
        <v>0</v>
      </c>
      <c r="F1247" s="21"/>
      <c r="G1247" s="21"/>
      <c r="H1247" s="21">
        <f>C1247+F1247-G1247</f>
        <v>10000</v>
      </c>
      <c r="J1247" s="7"/>
    </row>
    <row r="1248" spans="1:10" hidden="1" x14ac:dyDescent="0.25">
      <c r="A1248" s="19" t="s">
        <v>99</v>
      </c>
      <c r="B1248" s="18" t="s">
        <v>100</v>
      </c>
      <c r="C1248" s="10">
        <v>40000</v>
      </c>
      <c r="D1248" s="11"/>
      <c r="E1248" s="12">
        <f t="shared" si="198"/>
        <v>0</v>
      </c>
      <c r="F1248" s="10">
        <f t="shared" ref="F1248:H1248" si="228">F1249</f>
        <v>0</v>
      </c>
      <c r="G1248" s="10">
        <f t="shared" si="228"/>
        <v>0</v>
      </c>
      <c r="H1248" s="10">
        <f t="shared" si="228"/>
        <v>40000</v>
      </c>
      <c r="J1248" s="7"/>
    </row>
    <row r="1249" spans="1:10" hidden="1" x14ac:dyDescent="0.25">
      <c r="A1249" s="20" t="s">
        <v>101</v>
      </c>
      <c r="B1249" s="18" t="s">
        <v>100</v>
      </c>
      <c r="C1249" s="21">
        <v>40000</v>
      </c>
      <c r="D1249" s="22"/>
      <c r="E1249" s="23">
        <f t="shared" si="198"/>
        <v>0</v>
      </c>
      <c r="F1249" s="21"/>
      <c r="G1249" s="21"/>
      <c r="H1249" s="21">
        <f>C1249+F1249-G1249</f>
        <v>40000</v>
      </c>
      <c r="J1249" s="7"/>
    </row>
    <row r="1250" spans="1:10" hidden="1" x14ac:dyDescent="0.25">
      <c r="A1250" s="19" t="s">
        <v>123</v>
      </c>
      <c r="B1250" s="18" t="s">
        <v>124</v>
      </c>
      <c r="C1250" s="10">
        <v>12000</v>
      </c>
      <c r="D1250" s="11"/>
      <c r="E1250" s="12">
        <f t="shared" si="198"/>
        <v>0</v>
      </c>
      <c r="F1250" s="10">
        <f>F1251</f>
        <v>0</v>
      </c>
      <c r="G1250" s="10">
        <f t="shared" ref="G1250:H1250" si="229">G1251</f>
        <v>0</v>
      </c>
      <c r="H1250" s="10">
        <f t="shared" si="229"/>
        <v>12000</v>
      </c>
      <c r="J1250" s="7"/>
    </row>
    <row r="1251" spans="1:10" hidden="1" x14ac:dyDescent="0.25">
      <c r="A1251" s="20" t="s">
        <v>129</v>
      </c>
      <c r="B1251" s="18" t="s">
        <v>130</v>
      </c>
      <c r="C1251" s="21">
        <v>12000</v>
      </c>
      <c r="D1251" s="22"/>
      <c r="E1251" s="23">
        <f t="shared" si="198"/>
        <v>0</v>
      </c>
      <c r="F1251" s="21"/>
      <c r="G1251" s="21"/>
      <c r="H1251" s="21">
        <f>C1251+F1251-G1251</f>
        <v>12000</v>
      </c>
      <c r="J1251" s="7"/>
    </row>
    <row r="1252" spans="1:10" hidden="1" x14ac:dyDescent="0.25">
      <c r="A1252" s="15" t="s">
        <v>308</v>
      </c>
      <c r="B1252" s="16" t="s">
        <v>309</v>
      </c>
      <c r="C1252" s="10">
        <v>125700</v>
      </c>
      <c r="D1252" s="11"/>
      <c r="E1252" s="12">
        <f t="shared" si="198"/>
        <v>0</v>
      </c>
      <c r="F1252" s="10">
        <f>F1253</f>
        <v>0</v>
      </c>
      <c r="G1252" s="10">
        <f>G1253</f>
        <v>0</v>
      </c>
      <c r="H1252" s="10">
        <f>H1253</f>
        <v>125700</v>
      </c>
      <c r="J1252" s="7"/>
    </row>
    <row r="1253" spans="1:10" hidden="1" x14ac:dyDescent="0.25">
      <c r="A1253" s="17" t="s">
        <v>16</v>
      </c>
      <c r="B1253" s="18" t="s">
        <v>17</v>
      </c>
      <c r="C1253" s="10">
        <v>125700</v>
      </c>
      <c r="D1253" s="11"/>
      <c r="E1253" s="12">
        <f t="shared" si="198"/>
        <v>0</v>
      </c>
      <c r="F1253" s="10">
        <f>F1254+F1258+F1260+F1263+F1265</f>
        <v>0</v>
      </c>
      <c r="G1253" s="10">
        <f>G1254+G1258+G1260+G1263+G1265</f>
        <v>0</v>
      </c>
      <c r="H1253" s="10">
        <f>H1254+H1258+H1260+H1263+H1265</f>
        <v>125700</v>
      </c>
      <c r="J1253" s="7"/>
    </row>
    <row r="1254" spans="1:10" hidden="1" x14ac:dyDescent="0.25">
      <c r="A1254" s="19" t="s">
        <v>18</v>
      </c>
      <c r="B1254" s="18" t="s">
        <v>19</v>
      </c>
      <c r="C1254" s="10">
        <v>65200</v>
      </c>
      <c r="D1254" s="11"/>
      <c r="E1254" s="12">
        <f t="shared" si="198"/>
        <v>0</v>
      </c>
      <c r="F1254" s="10">
        <f t="shared" ref="F1254:H1254" si="230">F1255+F1256+F1257</f>
        <v>0</v>
      </c>
      <c r="G1254" s="10">
        <f t="shared" si="230"/>
        <v>0</v>
      </c>
      <c r="H1254" s="10">
        <f t="shared" si="230"/>
        <v>65200</v>
      </c>
      <c r="J1254" s="7"/>
    </row>
    <row r="1255" spans="1:10" hidden="1" x14ac:dyDescent="0.25">
      <c r="A1255" s="20" t="s">
        <v>20</v>
      </c>
      <c r="B1255" s="18" t="s">
        <v>21</v>
      </c>
      <c r="C1255" s="21">
        <v>57000</v>
      </c>
      <c r="D1255" s="22"/>
      <c r="E1255" s="23">
        <f t="shared" si="198"/>
        <v>0</v>
      </c>
      <c r="F1255" s="21"/>
      <c r="G1255" s="21"/>
      <c r="H1255" s="21">
        <f t="shared" ref="H1255:H1257" si="231">C1255+F1255-G1255</f>
        <v>57000</v>
      </c>
      <c r="J1255" s="7"/>
    </row>
    <row r="1256" spans="1:10" hidden="1" x14ac:dyDescent="0.25">
      <c r="A1256" s="20" t="s">
        <v>22</v>
      </c>
      <c r="B1256" s="18" t="s">
        <v>23</v>
      </c>
      <c r="C1256" s="21">
        <v>3000</v>
      </c>
      <c r="D1256" s="22"/>
      <c r="E1256" s="23">
        <f t="shared" ref="E1256:E1323" si="232">D1256/C1256</f>
        <v>0</v>
      </c>
      <c r="F1256" s="21"/>
      <c r="G1256" s="21"/>
      <c r="H1256" s="21">
        <f t="shared" si="231"/>
        <v>3000</v>
      </c>
      <c r="J1256" s="7"/>
    </row>
    <row r="1257" spans="1:10" hidden="1" x14ac:dyDescent="0.25">
      <c r="A1257" s="20" t="s">
        <v>81</v>
      </c>
      <c r="B1257" s="18" t="s">
        <v>82</v>
      </c>
      <c r="C1257" s="21">
        <v>5200</v>
      </c>
      <c r="D1257" s="22"/>
      <c r="E1257" s="23">
        <f t="shared" si="232"/>
        <v>0</v>
      </c>
      <c r="F1257" s="21"/>
      <c r="G1257" s="21"/>
      <c r="H1257" s="21">
        <f t="shared" si="231"/>
        <v>5200</v>
      </c>
      <c r="J1257" s="7"/>
    </row>
    <row r="1258" spans="1:10" hidden="1" x14ac:dyDescent="0.25">
      <c r="A1258" s="19" t="s">
        <v>30</v>
      </c>
      <c r="B1258" s="18" t="s">
        <v>31</v>
      </c>
      <c r="C1258" s="10">
        <v>10000</v>
      </c>
      <c r="D1258" s="11"/>
      <c r="E1258" s="12">
        <f t="shared" si="232"/>
        <v>0</v>
      </c>
      <c r="F1258" s="10">
        <f t="shared" ref="F1258:H1258" si="233">F1259</f>
        <v>0</v>
      </c>
      <c r="G1258" s="10">
        <f t="shared" si="233"/>
        <v>0</v>
      </c>
      <c r="H1258" s="10">
        <f t="shared" si="233"/>
        <v>10000</v>
      </c>
      <c r="J1258" s="7"/>
    </row>
    <row r="1259" spans="1:10" hidden="1" x14ac:dyDescent="0.25">
      <c r="A1259" s="20" t="s">
        <v>32</v>
      </c>
      <c r="B1259" s="18" t="s">
        <v>33</v>
      </c>
      <c r="C1259" s="21">
        <v>10000</v>
      </c>
      <c r="D1259" s="22"/>
      <c r="E1259" s="23">
        <f t="shared" si="232"/>
        <v>0</v>
      </c>
      <c r="F1259" s="21"/>
      <c r="G1259" s="21"/>
      <c r="H1259" s="21">
        <f>C1259+F1259-G1259</f>
        <v>10000</v>
      </c>
      <c r="J1259" s="7"/>
    </row>
    <row r="1260" spans="1:10" hidden="1" x14ac:dyDescent="0.25">
      <c r="A1260" s="19" t="s">
        <v>24</v>
      </c>
      <c r="B1260" s="18" t="s">
        <v>25</v>
      </c>
      <c r="C1260" s="10">
        <v>22500</v>
      </c>
      <c r="D1260" s="11"/>
      <c r="E1260" s="12">
        <f t="shared" si="232"/>
        <v>0</v>
      </c>
      <c r="F1260" s="10">
        <f>F1262+F1261</f>
        <v>0</v>
      </c>
      <c r="G1260" s="10">
        <f t="shared" ref="G1260:H1260" si="234">G1262+G1261</f>
        <v>0</v>
      </c>
      <c r="H1260" s="10">
        <f t="shared" si="234"/>
        <v>22500</v>
      </c>
      <c r="J1260" s="7"/>
    </row>
    <row r="1261" spans="1:10" hidden="1" x14ac:dyDescent="0.25">
      <c r="A1261" s="20" t="s">
        <v>97</v>
      </c>
      <c r="B1261" s="18" t="s">
        <v>98</v>
      </c>
      <c r="C1261" s="21">
        <v>7500</v>
      </c>
      <c r="D1261" s="22"/>
      <c r="E1261" s="23">
        <f t="shared" si="232"/>
        <v>0</v>
      </c>
      <c r="F1261" s="21"/>
      <c r="G1261" s="21"/>
      <c r="H1261" s="21">
        <f t="shared" ref="H1261:H1262" si="235">C1261+F1261-G1261</f>
        <v>7500</v>
      </c>
      <c r="J1261" s="7"/>
    </row>
    <row r="1262" spans="1:10" hidden="1" x14ac:dyDescent="0.25">
      <c r="A1262" s="20" t="s">
        <v>26</v>
      </c>
      <c r="B1262" s="18" t="s">
        <v>27</v>
      </c>
      <c r="C1262" s="21">
        <v>15000</v>
      </c>
      <c r="D1262" s="22"/>
      <c r="E1262" s="23">
        <f t="shared" si="232"/>
        <v>0</v>
      </c>
      <c r="F1262" s="21"/>
      <c r="G1262" s="21"/>
      <c r="H1262" s="21">
        <f t="shared" si="235"/>
        <v>15000</v>
      </c>
      <c r="J1262" s="7"/>
    </row>
    <row r="1263" spans="1:10" hidden="1" x14ac:dyDescent="0.25">
      <c r="A1263" s="19" t="s">
        <v>99</v>
      </c>
      <c r="B1263" s="18" t="s">
        <v>100</v>
      </c>
      <c r="C1263" s="10">
        <v>17500</v>
      </c>
      <c r="D1263" s="11"/>
      <c r="E1263" s="12">
        <f t="shared" si="232"/>
        <v>0</v>
      </c>
      <c r="F1263" s="10">
        <f t="shared" ref="F1263:H1263" si="236">F1264</f>
        <v>0</v>
      </c>
      <c r="G1263" s="10">
        <f t="shared" si="236"/>
        <v>0</v>
      </c>
      <c r="H1263" s="10">
        <f t="shared" si="236"/>
        <v>17500</v>
      </c>
      <c r="J1263" s="7"/>
    </row>
    <row r="1264" spans="1:10" hidden="1" x14ac:dyDescent="0.25">
      <c r="A1264" s="20" t="s">
        <v>101</v>
      </c>
      <c r="B1264" s="18" t="s">
        <v>100</v>
      </c>
      <c r="C1264" s="21">
        <v>17500</v>
      </c>
      <c r="D1264" s="22"/>
      <c r="E1264" s="23">
        <f t="shared" si="232"/>
        <v>0</v>
      </c>
      <c r="F1264" s="21"/>
      <c r="G1264" s="21"/>
      <c r="H1264" s="21">
        <f>C1264+F1264-G1264</f>
        <v>17500</v>
      </c>
      <c r="J1264" s="7"/>
    </row>
    <row r="1265" spans="1:10" hidden="1" x14ac:dyDescent="0.25">
      <c r="A1265" s="19" t="s">
        <v>42</v>
      </c>
      <c r="B1265" s="18" t="s">
        <v>43</v>
      </c>
      <c r="C1265" s="10">
        <v>10500</v>
      </c>
      <c r="D1265" s="11"/>
      <c r="E1265" s="12">
        <f t="shared" si="232"/>
        <v>0</v>
      </c>
      <c r="F1265" s="10">
        <f t="shared" ref="F1265:H1265" si="237">F1266+F1267</f>
        <v>0</v>
      </c>
      <c r="G1265" s="10">
        <f t="shared" si="237"/>
        <v>0</v>
      </c>
      <c r="H1265" s="10">
        <f t="shared" si="237"/>
        <v>10500</v>
      </c>
      <c r="J1265" s="7"/>
    </row>
    <row r="1266" spans="1:10" hidden="1" x14ac:dyDescent="0.25">
      <c r="A1266" s="20" t="s">
        <v>104</v>
      </c>
      <c r="B1266" s="18" t="s">
        <v>105</v>
      </c>
      <c r="C1266" s="21">
        <v>10000</v>
      </c>
      <c r="D1266" s="22"/>
      <c r="E1266" s="23">
        <f t="shared" si="232"/>
        <v>0</v>
      </c>
      <c r="F1266" s="21"/>
      <c r="G1266" s="21"/>
      <c r="H1266" s="21">
        <f t="shared" ref="H1266:H1267" si="238">C1266+F1266-G1266</f>
        <v>10000</v>
      </c>
      <c r="J1266" s="7"/>
    </row>
    <row r="1267" spans="1:10" hidden="1" x14ac:dyDescent="0.25">
      <c r="A1267" s="20" t="s">
        <v>110</v>
      </c>
      <c r="B1267" s="18" t="s">
        <v>43</v>
      </c>
      <c r="C1267" s="21">
        <v>500</v>
      </c>
      <c r="D1267" s="22"/>
      <c r="E1267" s="23">
        <f t="shared" si="232"/>
        <v>0</v>
      </c>
      <c r="F1267" s="21"/>
      <c r="G1267" s="21"/>
      <c r="H1267" s="21">
        <f t="shared" si="238"/>
        <v>500</v>
      </c>
      <c r="J1267" s="7"/>
    </row>
    <row r="1268" spans="1:10" hidden="1" x14ac:dyDescent="0.25">
      <c r="A1268" s="15" t="s">
        <v>310</v>
      </c>
      <c r="B1268" s="16" t="s">
        <v>311</v>
      </c>
      <c r="C1268" s="10">
        <v>44267000</v>
      </c>
      <c r="D1268" s="11">
        <v>5860000</v>
      </c>
      <c r="E1268" s="12">
        <f t="shared" si="232"/>
        <v>0.13237852124607496</v>
      </c>
      <c r="F1268" s="10">
        <f>F1269</f>
        <v>0</v>
      </c>
      <c r="G1268" s="10">
        <f>G1269</f>
        <v>0</v>
      </c>
      <c r="H1268" s="10">
        <f>H1269</f>
        <v>44267000</v>
      </c>
      <c r="J1268" s="7"/>
    </row>
    <row r="1269" spans="1:10" hidden="1" x14ac:dyDescent="0.25">
      <c r="A1269" s="17" t="s">
        <v>16</v>
      </c>
      <c r="B1269" s="18" t="s">
        <v>17</v>
      </c>
      <c r="C1269" s="10">
        <v>44267000</v>
      </c>
      <c r="D1269" s="11">
        <v>5860000</v>
      </c>
      <c r="E1269" s="12">
        <f t="shared" si="232"/>
        <v>0.13237852124607496</v>
      </c>
      <c r="F1269" s="10">
        <f>F1270+F1272+F1274+F1276+F1279</f>
        <v>0</v>
      </c>
      <c r="G1269" s="10">
        <f>G1270+G1272+G1274+G1276+G1279</f>
        <v>0</v>
      </c>
      <c r="H1269" s="10">
        <f>H1270+H1272+H1274+H1276+H1279</f>
        <v>44267000</v>
      </c>
      <c r="J1269" s="7"/>
    </row>
    <row r="1270" spans="1:10" hidden="1" x14ac:dyDescent="0.25">
      <c r="A1270" s="19" t="s">
        <v>18</v>
      </c>
      <c r="B1270" s="18" t="s">
        <v>19</v>
      </c>
      <c r="C1270" s="10">
        <v>230000</v>
      </c>
      <c r="D1270" s="11">
        <v>1000</v>
      </c>
      <c r="E1270" s="12">
        <f t="shared" si="232"/>
        <v>4.3478260869565218E-3</v>
      </c>
      <c r="F1270" s="10">
        <f t="shared" ref="F1270:H1270" si="239">F1271</f>
        <v>0</v>
      </c>
      <c r="G1270" s="10">
        <f t="shared" si="239"/>
        <v>0</v>
      </c>
      <c r="H1270" s="10">
        <f t="shared" si="239"/>
        <v>230000</v>
      </c>
      <c r="J1270" s="7"/>
    </row>
    <row r="1271" spans="1:10" hidden="1" x14ac:dyDescent="0.25">
      <c r="A1271" s="20" t="s">
        <v>20</v>
      </c>
      <c r="B1271" s="18" t="s">
        <v>21</v>
      </c>
      <c r="C1271" s="21">
        <v>230000</v>
      </c>
      <c r="D1271" s="22">
        <v>1000</v>
      </c>
      <c r="E1271" s="23">
        <f t="shared" si="232"/>
        <v>4.3478260869565218E-3</v>
      </c>
      <c r="F1271" s="21"/>
      <c r="G1271" s="21"/>
      <c r="H1271" s="21">
        <f>C1271+F1271-G1271</f>
        <v>230000</v>
      </c>
      <c r="J1271" s="7"/>
    </row>
    <row r="1272" spans="1:10" hidden="1" x14ac:dyDescent="0.25">
      <c r="A1272" s="19" t="s">
        <v>24</v>
      </c>
      <c r="B1272" s="18" t="s">
        <v>25</v>
      </c>
      <c r="C1272" s="10">
        <v>37320000</v>
      </c>
      <c r="D1272" s="11">
        <v>3600000</v>
      </c>
      <c r="E1272" s="12">
        <f t="shared" si="232"/>
        <v>9.6463022508038579E-2</v>
      </c>
      <c r="F1272" s="10">
        <f t="shared" ref="F1272:H1272" si="240">F1273</f>
        <v>0</v>
      </c>
      <c r="G1272" s="10">
        <f t="shared" si="240"/>
        <v>0</v>
      </c>
      <c r="H1272" s="10">
        <f t="shared" si="240"/>
        <v>37320000</v>
      </c>
      <c r="J1272" s="7"/>
    </row>
    <row r="1273" spans="1:10" hidden="1" x14ac:dyDescent="0.25">
      <c r="A1273" s="20" t="s">
        <v>26</v>
      </c>
      <c r="B1273" s="18" t="s">
        <v>27</v>
      </c>
      <c r="C1273" s="21">
        <v>37320000</v>
      </c>
      <c r="D1273" s="22">
        <v>3600000</v>
      </c>
      <c r="E1273" s="23">
        <f t="shared" si="232"/>
        <v>9.6463022508038579E-2</v>
      </c>
      <c r="F1273" s="21"/>
      <c r="G1273" s="21"/>
      <c r="H1273" s="21">
        <f>C1273+F1273-G1273</f>
        <v>37320000</v>
      </c>
      <c r="J1273" s="7"/>
    </row>
    <row r="1274" spans="1:10" hidden="1" x14ac:dyDescent="0.25">
      <c r="A1274" s="19" t="s">
        <v>99</v>
      </c>
      <c r="B1274" s="18" t="s">
        <v>100</v>
      </c>
      <c r="C1274" s="10">
        <v>220000</v>
      </c>
      <c r="D1274" s="11">
        <v>5000</v>
      </c>
      <c r="E1274" s="12">
        <f t="shared" si="232"/>
        <v>2.2727272727272728E-2</v>
      </c>
      <c r="F1274" s="10">
        <f t="shared" ref="F1274:H1274" si="241">F1275</f>
        <v>0</v>
      </c>
      <c r="G1274" s="10">
        <f t="shared" si="241"/>
        <v>0</v>
      </c>
      <c r="H1274" s="10">
        <f t="shared" si="241"/>
        <v>220000</v>
      </c>
      <c r="J1274" s="7"/>
    </row>
    <row r="1275" spans="1:10" hidden="1" x14ac:dyDescent="0.25">
      <c r="A1275" s="20" t="s">
        <v>101</v>
      </c>
      <c r="B1275" s="18" t="s">
        <v>100</v>
      </c>
      <c r="C1275" s="21">
        <v>220000</v>
      </c>
      <c r="D1275" s="22">
        <v>5000</v>
      </c>
      <c r="E1275" s="23">
        <f t="shared" si="232"/>
        <v>2.2727272727272728E-2</v>
      </c>
      <c r="F1275" s="21"/>
      <c r="G1275" s="21"/>
      <c r="H1275" s="21">
        <f>C1275+F1275-G1275</f>
        <v>220000</v>
      </c>
      <c r="J1275" s="7"/>
    </row>
    <row r="1276" spans="1:10" hidden="1" x14ac:dyDescent="0.25">
      <c r="A1276" s="19" t="s">
        <v>42</v>
      </c>
      <c r="B1276" s="18" t="s">
        <v>43</v>
      </c>
      <c r="C1276" s="10">
        <v>6432000</v>
      </c>
      <c r="D1276" s="11">
        <v>2232000</v>
      </c>
      <c r="E1276" s="12">
        <f t="shared" si="232"/>
        <v>0.34701492537313433</v>
      </c>
      <c r="F1276" s="10">
        <f t="shared" ref="F1276:H1276" si="242">F1277+F1278</f>
        <v>0</v>
      </c>
      <c r="G1276" s="10">
        <f t="shared" si="242"/>
        <v>0</v>
      </c>
      <c r="H1276" s="10">
        <f t="shared" si="242"/>
        <v>6432000</v>
      </c>
      <c r="J1276" s="7"/>
    </row>
    <row r="1277" spans="1:10" hidden="1" x14ac:dyDescent="0.25">
      <c r="A1277" s="20" t="s">
        <v>104</v>
      </c>
      <c r="B1277" s="18" t="s">
        <v>105</v>
      </c>
      <c r="C1277" s="21">
        <v>32000</v>
      </c>
      <c r="D1277" s="22">
        <v>2000</v>
      </c>
      <c r="E1277" s="23">
        <f t="shared" si="232"/>
        <v>6.25E-2</v>
      </c>
      <c r="F1277" s="21"/>
      <c r="G1277" s="21"/>
      <c r="H1277" s="21">
        <f t="shared" ref="H1277:H1278" si="243">C1277+F1277-G1277</f>
        <v>32000</v>
      </c>
      <c r="J1277" s="7"/>
    </row>
    <row r="1278" spans="1:10" hidden="1" x14ac:dyDescent="0.25">
      <c r="A1278" s="20" t="s">
        <v>108</v>
      </c>
      <c r="B1278" s="18" t="s">
        <v>109</v>
      </c>
      <c r="C1278" s="21">
        <v>6400000</v>
      </c>
      <c r="D1278" s="22">
        <v>2230000</v>
      </c>
      <c r="E1278" s="23">
        <f t="shared" si="232"/>
        <v>0.34843750000000001</v>
      </c>
      <c r="F1278" s="21"/>
      <c r="G1278" s="21"/>
      <c r="H1278" s="21">
        <f t="shared" si="243"/>
        <v>6400000</v>
      </c>
      <c r="J1278" s="7"/>
    </row>
    <row r="1279" spans="1:10" hidden="1" x14ac:dyDescent="0.25">
      <c r="A1279" s="19" t="s">
        <v>111</v>
      </c>
      <c r="B1279" s="18" t="s">
        <v>112</v>
      </c>
      <c r="C1279" s="10">
        <v>65000</v>
      </c>
      <c r="D1279" s="11">
        <v>22000</v>
      </c>
      <c r="E1279" s="12">
        <f t="shared" si="232"/>
        <v>0.33846153846153848</v>
      </c>
      <c r="F1279" s="10">
        <f t="shared" ref="F1279:H1279" si="244">F1280</f>
        <v>0</v>
      </c>
      <c r="G1279" s="10">
        <f t="shared" si="244"/>
        <v>0</v>
      </c>
      <c r="H1279" s="10">
        <f t="shared" si="244"/>
        <v>65000</v>
      </c>
      <c r="J1279" s="7"/>
    </row>
    <row r="1280" spans="1:10" hidden="1" x14ac:dyDescent="0.25">
      <c r="A1280" s="20" t="s">
        <v>113</v>
      </c>
      <c r="B1280" s="18" t="s">
        <v>114</v>
      </c>
      <c r="C1280" s="21">
        <v>65000</v>
      </c>
      <c r="D1280" s="22">
        <v>22000</v>
      </c>
      <c r="E1280" s="23">
        <f t="shared" si="232"/>
        <v>0.33846153846153848</v>
      </c>
      <c r="F1280" s="21"/>
      <c r="G1280" s="21"/>
      <c r="H1280" s="21">
        <f>C1280+F1280-G1280</f>
        <v>65000</v>
      </c>
      <c r="J1280" s="7"/>
    </row>
    <row r="1281" spans="1:10" hidden="1" x14ac:dyDescent="0.25">
      <c r="A1281" s="13" t="s">
        <v>312</v>
      </c>
      <c r="B1281" s="14" t="s">
        <v>313</v>
      </c>
      <c r="C1281" s="10">
        <v>1535200</v>
      </c>
      <c r="D1281" s="11">
        <v>367127.98</v>
      </c>
      <c r="E1281" s="12">
        <f t="shared" si="232"/>
        <v>0.23914016414799374</v>
      </c>
      <c r="F1281" s="10">
        <f t="shared" ref="F1281:H1282" si="245">F1282</f>
        <v>0</v>
      </c>
      <c r="G1281" s="10">
        <f t="shared" si="245"/>
        <v>0</v>
      </c>
      <c r="H1281" s="10">
        <f t="shared" si="245"/>
        <v>1535200</v>
      </c>
      <c r="J1281" s="7"/>
    </row>
    <row r="1282" spans="1:10" hidden="1" x14ac:dyDescent="0.25">
      <c r="A1282" s="15" t="s">
        <v>314</v>
      </c>
      <c r="B1282" s="16" t="s">
        <v>315</v>
      </c>
      <c r="C1282" s="10">
        <v>1535200</v>
      </c>
      <c r="D1282" s="11">
        <v>367127.98</v>
      </c>
      <c r="E1282" s="12">
        <f t="shared" si="232"/>
        <v>0.23914016414799374</v>
      </c>
      <c r="F1282" s="10">
        <f t="shared" si="245"/>
        <v>0</v>
      </c>
      <c r="G1282" s="10">
        <f t="shared" si="245"/>
        <v>0</v>
      </c>
      <c r="H1282" s="10">
        <f t="shared" si="245"/>
        <v>1535200</v>
      </c>
      <c r="J1282" s="7"/>
    </row>
    <row r="1283" spans="1:10" hidden="1" x14ac:dyDescent="0.25">
      <c r="A1283" s="17" t="s">
        <v>16</v>
      </c>
      <c r="B1283" s="18" t="s">
        <v>17</v>
      </c>
      <c r="C1283" s="10">
        <v>1535200</v>
      </c>
      <c r="D1283" s="11">
        <v>367127.98</v>
      </c>
      <c r="E1283" s="12">
        <f t="shared" si="232"/>
        <v>0.23914016414799374</v>
      </c>
      <c r="F1283" s="10">
        <f>F1284+F1287+F1289+F1291+F1296+F1300+F1311+F1316+F1318+F1309</f>
        <v>0</v>
      </c>
      <c r="G1283" s="10">
        <f>G1284+G1287+G1289+G1291+G1296+G1300+G1311+G1316+G1318+G1309</f>
        <v>0</v>
      </c>
      <c r="H1283" s="10">
        <f>H1284+H1287+H1289+H1291+H1296+H1300+H1311+H1316+H1318+H1309</f>
        <v>1535200</v>
      </c>
      <c r="J1283" s="7"/>
    </row>
    <row r="1284" spans="1:10" hidden="1" x14ac:dyDescent="0.25">
      <c r="A1284" s="19" t="s">
        <v>62</v>
      </c>
      <c r="B1284" s="18" t="s">
        <v>63</v>
      </c>
      <c r="C1284" s="10">
        <v>439000</v>
      </c>
      <c r="D1284" s="11">
        <v>129104.11</v>
      </c>
      <c r="E1284" s="12">
        <f t="shared" si="232"/>
        <v>0.29408681093394079</v>
      </c>
      <c r="F1284" s="10">
        <f t="shared" ref="F1284:H1284" si="246">F1285+F1286</f>
        <v>0</v>
      </c>
      <c r="G1284" s="10">
        <f t="shared" si="246"/>
        <v>0</v>
      </c>
      <c r="H1284" s="10">
        <f t="shared" si="246"/>
        <v>439000</v>
      </c>
      <c r="J1284" s="7"/>
    </row>
    <row r="1285" spans="1:10" hidden="1" x14ac:dyDescent="0.25">
      <c r="A1285" s="20" t="s">
        <v>64</v>
      </c>
      <c r="B1285" s="18" t="s">
        <v>65</v>
      </c>
      <c r="C1285" s="21">
        <v>427000</v>
      </c>
      <c r="D1285" s="22">
        <v>114826.35</v>
      </c>
      <c r="E1285" s="23">
        <f t="shared" si="232"/>
        <v>0.268914168618267</v>
      </c>
      <c r="F1285" s="21"/>
      <c r="G1285" s="21"/>
      <c r="H1285" s="21">
        <f t="shared" ref="H1285:H1286" si="247">C1285+F1285-G1285</f>
        <v>427000</v>
      </c>
      <c r="J1285" s="7"/>
    </row>
    <row r="1286" spans="1:10" hidden="1" x14ac:dyDescent="0.25">
      <c r="A1286" s="20" t="s">
        <v>66</v>
      </c>
      <c r="B1286" s="18" t="s">
        <v>67</v>
      </c>
      <c r="C1286" s="21">
        <v>12000</v>
      </c>
      <c r="D1286" s="22">
        <v>14277.76</v>
      </c>
      <c r="E1286" s="23">
        <f t="shared" si="232"/>
        <v>1.1898133333333334</v>
      </c>
      <c r="F1286" s="21"/>
      <c r="G1286" s="21"/>
      <c r="H1286" s="21">
        <f t="shared" si="247"/>
        <v>12000</v>
      </c>
      <c r="J1286" s="7"/>
    </row>
    <row r="1287" spans="1:10" hidden="1" x14ac:dyDescent="0.25">
      <c r="A1287" s="19" t="s">
        <v>70</v>
      </c>
      <c r="B1287" s="18" t="s">
        <v>71</v>
      </c>
      <c r="C1287" s="10">
        <v>25000</v>
      </c>
      <c r="D1287" s="11">
        <v>1500</v>
      </c>
      <c r="E1287" s="12">
        <f t="shared" si="232"/>
        <v>0.06</v>
      </c>
      <c r="F1287" s="10">
        <f t="shared" ref="F1287:H1287" si="248">F1288</f>
        <v>0</v>
      </c>
      <c r="G1287" s="10">
        <f t="shared" si="248"/>
        <v>0</v>
      </c>
      <c r="H1287" s="10">
        <f t="shared" si="248"/>
        <v>25000</v>
      </c>
      <c r="J1287" s="7"/>
    </row>
    <row r="1288" spans="1:10" hidden="1" x14ac:dyDescent="0.25">
      <c r="A1288" s="20" t="s">
        <v>72</v>
      </c>
      <c r="B1288" s="18" t="s">
        <v>71</v>
      </c>
      <c r="C1288" s="21">
        <v>25000</v>
      </c>
      <c r="D1288" s="22">
        <v>1500</v>
      </c>
      <c r="E1288" s="23">
        <f t="shared" si="232"/>
        <v>0.06</v>
      </c>
      <c r="F1288" s="21"/>
      <c r="G1288" s="21"/>
      <c r="H1288" s="21">
        <f>C1288+F1288-G1288</f>
        <v>25000</v>
      </c>
      <c r="J1288" s="7"/>
    </row>
    <row r="1289" spans="1:10" hidden="1" x14ac:dyDescent="0.25">
      <c r="A1289" s="19" t="s">
        <v>73</v>
      </c>
      <c r="B1289" s="18" t="s">
        <v>74</v>
      </c>
      <c r="C1289" s="10">
        <v>75400</v>
      </c>
      <c r="D1289" s="11">
        <v>16748.73</v>
      </c>
      <c r="E1289" s="12">
        <f t="shared" si="232"/>
        <v>0.22213169761273208</v>
      </c>
      <c r="F1289" s="10">
        <f t="shared" ref="F1289:H1289" si="249">F1290</f>
        <v>0</v>
      </c>
      <c r="G1289" s="10">
        <f t="shared" si="249"/>
        <v>0</v>
      </c>
      <c r="H1289" s="10">
        <f t="shared" si="249"/>
        <v>75400</v>
      </c>
      <c r="J1289" s="7"/>
    </row>
    <row r="1290" spans="1:10" hidden="1" x14ac:dyDescent="0.25">
      <c r="A1290" s="20" t="s">
        <v>77</v>
      </c>
      <c r="B1290" s="18" t="s">
        <v>78</v>
      </c>
      <c r="C1290" s="21">
        <v>75400</v>
      </c>
      <c r="D1290" s="22">
        <v>16748.73</v>
      </c>
      <c r="E1290" s="23">
        <f t="shared" si="232"/>
        <v>0.22213169761273208</v>
      </c>
      <c r="F1290" s="21"/>
      <c r="G1290" s="21"/>
      <c r="H1290" s="21">
        <f>C1290+F1290-G1290</f>
        <v>75400</v>
      </c>
      <c r="J1290" s="7"/>
    </row>
    <row r="1291" spans="1:10" hidden="1" x14ac:dyDescent="0.25">
      <c r="A1291" s="19" t="s">
        <v>18</v>
      </c>
      <c r="B1291" s="18" t="s">
        <v>19</v>
      </c>
      <c r="C1291" s="10">
        <v>42500</v>
      </c>
      <c r="D1291" s="11">
        <v>4130.32</v>
      </c>
      <c r="E1291" s="12">
        <f t="shared" si="232"/>
        <v>9.7183999999999993E-2</v>
      </c>
      <c r="F1291" s="10">
        <f>F1292+F1293+F1294+F1295</f>
        <v>0</v>
      </c>
      <c r="G1291" s="10">
        <f>G1292+G1293+G1294+G1295</f>
        <v>0</v>
      </c>
      <c r="H1291" s="10">
        <f>H1292+H1293+H1294+H1295</f>
        <v>42500</v>
      </c>
      <c r="J1291" s="7"/>
    </row>
    <row r="1292" spans="1:10" hidden="1" x14ac:dyDescent="0.25">
      <c r="A1292" s="20" t="s">
        <v>20</v>
      </c>
      <c r="B1292" s="18" t="s">
        <v>21</v>
      </c>
      <c r="C1292" s="21">
        <v>10000</v>
      </c>
      <c r="D1292" s="22"/>
      <c r="E1292" s="23">
        <f t="shared" si="232"/>
        <v>0</v>
      </c>
      <c r="F1292" s="21"/>
      <c r="G1292" s="21"/>
      <c r="H1292" s="21">
        <f t="shared" ref="H1292:H1295" si="250">C1292+F1292-G1292</f>
        <v>10000</v>
      </c>
      <c r="J1292" s="7"/>
    </row>
    <row r="1293" spans="1:10" hidden="1" x14ac:dyDescent="0.25">
      <c r="A1293" s="20" t="s">
        <v>79</v>
      </c>
      <c r="B1293" s="18" t="s">
        <v>80</v>
      </c>
      <c r="C1293" s="21">
        <v>27500</v>
      </c>
      <c r="D1293" s="22">
        <v>4130.32</v>
      </c>
      <c r="E1293" s="23">
        <f t="shared" si="232"/>
        <v>0.15019345454545455</v>
      </c>
      <c r="F1293" s="21"/>
      <c r="G1293" s="21"/>
      <c r="H1293" s="21">
        <f t="shared" si="250"/>
        <v>27500</v>
      </c>
      <c r="J1293" s="7"/>
    </row>
    <row r="1294" spans="1:10" hidden="1" x14ac:dyDescent="0.25">
      <c r="A1294" s="20" t="s">
        <v>22</v>
      </c>
      <c r="B1294" s="18" t="s">
        <v>23</v>
      </c>
      <c r="C1294" s="21">
        <v>4000</v>
      </c>
      <c r="D1294" s="22"/>
      <c r="E1294" s="23">
        <f t="shared" si="232"/>
        <v>0</v>
      </c>
      <c r="F1294" s="21"/>
      <c r="G1294" s="21"/>
      <c r="H1294" s="21">
        <f t="shared" si="250"/>
        <v>4000</v>
      </c>
      <c r="J1294" s="7"/>
    </row>
    <row r="1295" spans="1:10" hidden="1" x14ac:dyDescent="0.25">
      <c r="A1295" s="20" t="s">
        <v>81</v>
      </c>
      <c r="B1295" s="18" t="s">
        <v>82</v>
      </c>
      <c r="C1295" s="21">
        <v>1000</v>
      </c>
      <c r="D1295" s="22"/>
      <c r="E1295" s="23">
        <f t="shared" si="232"/>
        <v>0</v>
      </c>
      <c r="F1295" s="21"/>
      <c r="G1295" s="21"/>
      <c r="H1295" s="21">
        <f t="shared" si="250"/>
        <v>1000</v>
      </c>
      <c r="J1295" s="7"/>
    </row>
    <row r="1296" spans="1:10" hidden="1" x14ac:dyDescent="0.25">
      <c r="A1296" s="19" t="s">
        <v>30</v>
      </c>
      <c r="B1296" s="18" t="s">
        <v>31</v>
      </c>
      <c r="C1296" s="10">
        <v>24500</v>
      </c>
      <c r="D1296" s="11">
        <v>2623</v>
      </c>
      <c r="E1296" s="12">
        <f t="shared" si="232"/>
        <v>0.10706122448979592</v>
      </c>
      <c r="F1296" s="10">
        <f>F1297+F1298+F1299</f>
        <v>0</v>
      </c>
      <c r="G1296" s="10">
        <f>G1297+G1298+G1299</f>
        <v>0</v>
      </c>
      <c r="H1296" s="10">
        <f>H1297+H1298+H1299</f>
        <v>24500</v>
      </c>
      <c r="J1296" s="7"/>
    </row>
    <row r="1297" spans="1:10" hidden="1" x14ac:dyDescent="0.25">
      <c r="A1297" s="20" t="s">
        <v>32</v>
      </c>
      <c r="B1297" s="18" t="s">
        <v>33</v>
      </c>
      <c r="C1297" s="21">
        <v>19500</v>
      </c>
      <c r="D1297" s="22">
        <v>1500</v>
      </c>
      <c r="E1297" s="23">
        <f t="shared" si="232"/>
        <v>7.6923076923076927E-2</v>
      </c>
      <c r="F1297" s="21"/>
      <c r="G1297" s="21"/>
      <c r="H1297" s="21">
        <f t="shared" ref="H1297:H1299" si="251">C1297+F1297-G1297</f>
        <v>19500</v>
      </c>
      <c r="J1297" s="7"/>
    </row>
    <row r="1298" spans="1:10" hidden="1" x14ac:dyDescent="0.25">
      <c r="A1298" s="20" t="s">
        <v>85</v>
      </c>
      <c r="B1298" s="18" t="s">
        <v>86</v>
      </c>
      <c r="C1298" s="21">
        <v>1000</v>
      </c>
      <c r="D1298" s="22"/>
      <c r="E1298" s="23">
        <f t="shared" si="232"/>
        <v>0</v>
      </c>
      <c r="F1298" s="21"/>
      <c r="G1298" s="21"/>
      <c r="H1298" s="21">
        <f t="shared" si="251"/>
        <v>1000</v>
      </c>
      <c r="J1298" s="7"/>
    </row>
    <row r="1299" spans="1:10" hidden="1" x14ac:dyDescent="0.25">
      <c r="A1299" s="20" t="s">
        <v>87</v>
      </c>
      <c r="B1299" s="18" t="s">
        <v>88</v>
      </c>
      <c r="C1299" s="21">
        <v>4000</v>
      </c>
      <c r="D1299" s="22">
        <v>1123</v>
      </c>
      <c r="E1299" s="23">
        <f t="shared" si="232"/>
        <v>0.28075</v>
      </c>
      <c r="F1299" s="21"/>
      <c r="G1299" s="21"/>
      <c r="H1299" s="21">
        <f t="shared" si="251"/>
        <v>4000</v>
      </c>
      <c r="J1299" s="7"/>
    </row>
    <row r="1300" spans="1:10" hidden="1" x14ac:dyDescent="0.25">
      <c r="A1300" s="19" t="s">
        <v>24</v>
      </c>
      <c r="B1300" s="18" t="s">
        <v>25</v>
      </c>
      <c r="C1300" s="10">
        <v>152500</v>
      </c>
      <c r="D1300" s="11">
        <v>15056.82</v>
      </c>
      <c r="E1300" s="12">
        <f t="shared" si="232"/>
        <v>9.8733245901639344E-2</v>
      </c>
      <c r="F1300" s="10">
        <f>F1301+F1302+F1303+F1304+F1305+F1306+F1307+F1308</f>
        <v>0</v>
      </c>
      <c r="G1300" s="10">
        <f>G1301+G1302+G1303+G1304+G1305+G1306+G1307+G1308</f>
        <v>0</v>
      </c>
      <c r="H1300" s="10">
        <f>H1301+H1302+H1303+H1304+H1305+H1306+H1307+H1308</f>
        <v>152500</v>
      </c>
      <c r="J1300" s="7"/>
    </row>
    <row r="1301" spans="1:10" hidden="1" x14ac:dyDescent="0.25">
      <c r="A1301" s="20" t="s">
        <v>89</v>
      </c>
      <c r="B1301" s="18" t="s">
        <v>90</v>
      </c>
      <c r="C1301" s="21">
        <v>33000</v>
      </c>
      <c r="D1301" s="22">
        <v>3131.82</v>
      </c>
      <c r="E1301" s="23">
        <f t="shared" si="232"/>
        <v>9.4903636363636371E-2</v>
      </c>
      <c r="F1301" s="21"/>
      <c r="G1301" s="21"/>
      <c r="H1301" s="21">
        <f t="shared" ref="H1301:H1308" si="252">C1301+F1301-G1301</f>
        <v>33000</v>
      </c>
      <c r="J1301" s="7"/>
    </row>
    <row r="1302" spans="1:10" hidden="1" x14ac:dyDescent="0.25">
      <c r="A1302" s="20" t="s">
        <v>91</v>
      </c>
      <c r="B1302" s="18" t="s">
        <v>92</v>
      </c>
      <c r="C1302" s="21">
        <v>5000</v>
      </c>
      <c r="D1302" s="22"/>
      <c r="E1302" s="23">
        <f t="shared" si="232"/>
        <v>0</v>
      </c>
      <c r="F1302" s="21"/>
      <c r="G1302" s="21"/>
      <c r="H1302" s="21">
        <f t="shared" si="252"/>
        <v>5000</v>
      </c>
      <c r="J1302" s="7"/>
    </row>
    <row r="1303" spans="1:10" hidden="1" x14ac:dyDescent="0.25">
      <c r="A1303" s="20" t="s">
        <v>93</v>
      </c>
      <c r="B1303" s="18" t="s">
        <v>94</v>
      </c>
      <c r="C1303" s="21">
        <v>27000</v>
      </c>
      <c r="D1303" s="22"/>
      <c r="E1303" s="23">
        <f t="shared" si="232"/>
        <v>0</v>
      </c>
      <c r="F1303" s="21"/>
      <c r="G1303" s="21"/>
      <c r="H1303" s="21">
        <f t="shared" si="252"/>
        <v>27000</v>
      </c>
      <c r="J1303" s="7"/>
    </row>
    <row r="1304" spans="1:10" hidden="1" x14ac:dyDescent="0.25">
      <c r="A1304" s="20" t="s">
        <v>97</v>
      </c>
      <c r="B1304" s="18" t="s">
        <v>98</v>
      </c>
      <c r="C1304" s="21">
        <v>13000</v>
      </c>
      <c r="D1304" s="22"/>
      <c r="E1304" s="23">
        <f t="shared" si="232"/>
        <v>0</v>
      </c>
      <c r="F1304" s="21"/>
      <c r="G1304" s="21"/>
      <c r="H1304" s="21">
        <f t="shared" si="252"/>
        <v>13000</v>
      </c>
      <c r="J1304" s="7"/>
    </row>
    <row r="1305" spans="1:10" hidden="1" x14ac:dyDescent="0.25">
      <c r="A1305" s="20" t="s">
        <v>36</v>
      </c>
      <c r="B1305" s="18" t="s">
        <v>37</v>
      </c>
      <c r="C1305" s="21">
        <v>2500</v>
      </c>
      <c r="D1305" s="22"/>
      <c r="E1305" s="23">
        <f t="shared" si="232"/>
        <v>0</v>
      </c>
      <c r="F1305" s="21"/>
      <c r="G1305" s="21"/>
      <c r="H1305" s="21">
        <f t="shared" si="252"/>
        <v>2500</v>
      </c>
      <c r="J1305" s="7"/>
    </row>
    <row r="1306" spans="1:10" hidden="1" x14ac:dyDescent="0.25">
      <c r="A1306" s="20" t="s">
        <v>26</v>
      </c>
      <c r="B1306" s="18" t="s">
        <v>27</v>
      </c>
      <c r="C1306" s="21">
        <v>60000</v>
      </c>
      <c r="D1306" s="22">
        <v>11900</v>
      </c>
      <c r="E1306" s="23">
        <f t="shared" si="232"/>
        <v>0.19833333333333333</v>
      </c>
      <c r="F1306" s="21"/>
      <c r="G1306" s="21"/>
      <c r="H1306" s="21">
        <f t="shared" si="252"/>
        <v>60000</v>
      </c>
      <c r="J1306" s="7"/>
    </row>
    <row r="1307" spans="1:10" hidden="1" x14ac:dyDescent="0.25">
      <c r="A1307" s="20" t="s">
        <v>155</v>
      </c>
      <c r="B1307" s="18" t="s">
        <v>156</v>
      </c>
      <c r="C1307" s="21">
        <v>2000</v>
      </c>
      <c r="D1307" s="22">
        <v>25</v>
      </c>
      <c r="E1307" s="23">
        <f t="shared" si="232"/>
        <v>1.2500000000000001E-2</v>
      </c>
      <c r="F1307" s="21"/>
      <c r="G1307" s="21"/>
      <c r="H1307" s="21">
        <f t="shared" si="252"/>
        <v>2000</v>
      </c>
      <c r="J1307" s="7"/>
    </row>
    <row r="1308" spans="1:10" hidden="1" x14ac:dyDescent="0.25">
      <c r="A1308" s="20" t="s">
        <v>38</v>
      </c>
      <c r="B1308" s="18" t="s">
        <v>39</v>
      </c>
      <c r="C1308" s="21">
        <v>10000</v>
      </c>
      <c r="D1308" s="22"/>
      <c r="E1308" s="23">
        <f t="shared" si="232"/>
        <v>0</v>
      </c>
      <c r="F1308" s="21"/>
      <c r="G1308" s="21"/>
      <c r="H1308" s="21">
        <f t="shared" si="252"/>
        <v>10000</v>
      </c>
      <c r="J1308" s="7"/>
    </row>
    <row r="1309" spans="1:10" hidden="1" x14ac:dyDescent="0.25">
      <c r="A1309" s="19" t="s">
        <v>99</v>
      </c>
      <c r="B1309" s="18" t="s">
        <v>100</v>
      </c>
      <c r="C1309" s="10">
        <v>5000</v>
      </c>
      <c r="D1309" s="11"/>
      <c r="E1309" s="12">
        <f t="shared" si="232"/>
        <v>0</v>
      </c>
      <c r="F1309" s="10">
        <f t="shared" ref="F1309:H1309" si="253">F1310</f>
        <v>0</v>
      </c>
      <c r="G1309" s="10">
        <f t="shared" si="253"/>
        <v>0</v>
      </c>
      <c r="H1309" s="10">
        <f t="shared" si="253"/>
        <v>5000</v>
      </c>
      <c r="J1309" s="7"/>
    </row>
    <row r="1310" spans="1:10" hidden="1" x14ac:dyDescent="0.25">
      <c r="A1310" s="20" t="s">
        <v>101</v>
      </c>
      <c r="B1310" s="18" t="s">
        <v>100</v>
      </c>
      <c r="C1310" s="21">
        <v>5000</v>
      </c>
      <c r="D1310" s="22"/>
      <c r="E1310" s="23">
        <f t="shared" si="232"/>
        <v>0</v>
      </c>
      <c r="F1310" s="21"/>
      <c r="G1310" s="21"/>
      <c r="H1310" s="21">
        <f>C1310+F1310-G1310</f>
        <v>5000</v>
      </c>
      <c r="J1310" s="7"/>
    </row>
    <row r="1311" spans="1:10" hidden="1" x14ac:dyDescent="0.25">
      <c r="A1311" s="19" t="s">
        <v>42</v>
      </c>
      <c r="B1311" s="18" t="s">
        <v>43</v>
      </c>
      <c r="C1311" s="10">
        <v>763500</v>
      </c>
      <c r="D1311" s="11">
        <v>196115</v>
      </c>
      <c r="E1311" s="12">
        <f t="shared" si="232"/>
        <v>0.25686313032089064</v>
      </c>
      <c r="F1311" s="10">
        <f>F1312+F1313+F1315+F1314</f>
        <v>0</v>
      </c>
      <c r="G1311" s="10">
        <f t="shared" ref="G1311:H1311" si="254">G1312+G1313+G1315+G1314</f>
        <v>0</v>
      </c>
      <c r="H1311" s="10">
        <f t="shared" si="254"/>
        <v>763500</v>
      </c>
      <c r="J1311" s="7"/>
    </row>
    <row r="1312" spans="1:10" hidden="1" x14ac:dyDescent="0.25">
      <c r="A1312" s="20" t="s">
        <v>54</v>
      </c>
      <c r="B1312" s="18" t="s">
        <v>55</v>
      </c>
      <c r="C1312" s="21">
        <v>750000</v>
      </c>
      <c r="D1312" s="22">
        <v>195000</v>
      </c>
      <c r="E1312" s="23">
        <f t="shared" si="232"/>
        <v>0.26</v>
      </c>
      <c r="F1312" s="21"/>
      <c r="G1312" s="21"/>
      <c r="H1312" s="21">
        <f t="shared" ref="H1312:H1315" si="255">C1312+F1312-G1312</f>
        <v>750000</v>
      </c>
      <c r="J1312" s="7"/>
    </row>
    <row r="1313" spans="1:10" hidden="1" x14ac:dyDescent="0.25">
      <c r="A1313" s="20" t="s">
        <v>104</v>
      </c>
      <c r="B1313" s="18" t="s">
        <v>105</v>
      </c>
      <c r="C1313" s="21">
        <v>11000</v>
      </c>
      <c r="D1313" s="22">
        <v>915</v>
      </c>
      <c r="E1313" s="23">
        <f t="shared" si="232"/>
        <v>8.3181818181818176E-2</v>
      </c>
      <c r="F1313" s="21"/>
      <c r="G1313" s="21"/>
      <c r="H1313" s="21">
        <f t="shared" si="255"/>
        <v>11000</v>
      </c>
      <c r="J1313" s="7"/>
    </row>
    <row r="1314" spans="1:10" hidden="1" x14ac:dyDescent="0.25">
      <c r="A1314" s="20" t="s">
        <v>44</v>
      </c>
      <c r="B1314" s="18" t="s">
        <v>45</v>
      </c>
      <c r="C1314" s="21">
        <v>1000</v>
      </c>
      <c r="D1314" s="22"/>
      <c r="E1314" s="23">
        <f t="shared" si="232"/>
        <v>0</v>
      </c>
      <c r="F1314" s="21"/>
      <c r="G1314" s="21"/>
      <c r="H1314" s="21">
        <f t="shared" si="255"/>
        <v>1000</v>
      </c>
      <c r="J1314" s="7"/>
    </row>
    <row r="1315" spans="1:10" hidden="1" x14ac:dyDescent="0.25">
      <c r="A1315" s="20" t="s">
        <v>110</v>
      </c>
      <c r="B1315" s="18" t="s">
        <v>43</v>
      </c>
      <c r="C1315" s="21">
        <v>1500</v>
      </c>
      <c r="D1315" s="22">
        <v>200</v>
      </c>
      <c r="E1315" s="23">
        <f t="shared" si="232"/>
        <v>0.13333333333333333</v>
      </c>
      <c r="F1315" s="21"/>
      <c r="G1315" s="21"/>
      <c r="H1315" s="21">
        <f t="shared" si="255"/>
        <v>1500</v>
      </c>
      <c r="J1315" s="7"/>
    </row>
    <row r="1316" spans="1:10" hidden="1" x14ac:dyDescent="0.25">
      <c r="A1316" s="19" t="s">
        <v>111</v>
      </c>
      <c r="B1316" s="18" t="s">
        <v>112</v>
      </c>
      <c r="C1316" s="10">
        <v>5800</v>
      </c>
      <c r="D1316" s="11">
        <v>1850</v>
      </c>
      <c r="E1316" s="12">
        <f t="shared" si="232"/>
        <v>0.31896551724137934</v>
      </c>
      <c r="F1316" s="10">
        <f t="shared" ref="F1316:H1316" si="256">F1317</f>
        <v>0</v>
      </c>
      <c r="G1316" s="10">
        <f t="shared" si="256"/>
        <v>0</v>
      </c>
      <c r="H1316" s="10">
        <f t="shared" si="256"/>
        <v>5800</v>
      </c>
      <c r="J1316" s="7"/>
    </row>
    <row r="1317" spans="1:10" hidden="1" x14ac:dyDescent="0.25">
      <c r="A1317" s="20" t="s">
        <v>113</v>
      </c>
      <c r="B1317" s="18" t="s">
        <v>114</v>
      </c>
      <c r="C1317" s="21">
        <v>5800</v>
      </c>
      <c r="D1317" s="22">
        <v>1850</v>
      </c>
      <c r="E1317" s="23">
        <f t="shared" si="232"/>
        <v>0.31896551724137934</v>
      </c>
      <c r="F1317" s="21"/>
      <c r="G1317" s="21"/>
      <c r="H1317" s="21">
        <f>C1317+F1317-G1317</f>
        <v>5800</v>
      </c>
      <c r="J1317" s="7"/>
    </row>
    <row r="1318" spans="1:10" hidden="1" x14ac:dyDescent="0.25">
      <c r="A1318" s="19" t="s">
        <v>123</v>
      </c>
      <c r="B1318" s="18" t="s">
        <v>124</v>
      </c>
      <c r="C1318" s="10">
        <v>2000</v>
      </c>
      <c r="D1318" s="11"/>
      <c r="E1318" s="12">
        <f t="shared" si="232"/>
        <v>0</v>
      </c>
      <c r="F1318" s="10">
        <f t="shared" ref="F1318:H1318" si="257">F1319</f>
        <v>0</v>
      </c>
      <c r="G1318" s="10">
        <f t="shared" si="257"/>
        <v>0</v>
      </c>
      <c r="H1318" s="10">
        <f t="shared" si="257"/>
        <v>2000</v>
      </c>
      <c r="J1318" s="7"/>
    </row>
    <row r="1319" spans="1:10" hidden="1" x14ac:dyDescent="0.25">
      <c r="A1319" s="20" t="s">
        <v>200</v>
      </c>
      <c r="B1319" s="18" t="s">
        <v>201</v>
      </c>
      <c r="C1319" s="21">
        <v>2000</v>
      </c>
      <c r="D1319" s="22"/>
      <c r="E1319" s="23">
        <f t="shared" si="232"/>
        <v>0</v>
      </c>
      <c r="F1319" s="21"/>
      <c r="G1319" s="21"/>
      <c r="H1319" s="21">
        <f>C1319+F1319-G1319</f>
        <v>2000</v>
      </c>
      <c r="J1319" s="7"/>
    </row>
    <row r="1320" spans="1:10" hidden="1" x14ac:dyDescent="0.25">
      <c r="A1320" s="13" t="s">
        <v>316</v>
      </c>
      <c r="B1320" s="14" t="s">
        <v>317</v>
      </c>
      <c r="C1320" s="10">
        <v>2238500</v>
      </c>
      <c r="D1320" s="11">
        <v>568668.14</v>
      </c>
      <c r="E1320" s="12">
        <f t="shared" si="232"/>
        <v>0.25403982130891223</v>
      </c>
      <c r="F1320" s="10">
        <f t="shared" ref="F1320:H1320" si="258">F1321</f>
        <v>0</v>
      </c>
      <c r="G1320" s="10">
        <f t="shared" si="258"/>
        <v>0</v>
      </c>
      <c r="H1320" s="10">
        <f t="shared" si="258"/>
        <v>2238500</v>
      </c>
      <c r="J1320" s="7"/>
    </row>
    <row r="1321" spans="1:10" hidden="1" x14ac:dyDescent="0.25">
      <c r="A1321" s="15" t="s">
        <v>318</v>
      </c>
      <c r="B1321" s="16" t="s">
        <v>319</v>
      </c>
      <c r="C1321" s="10">
        <v>2238500</v>
      </c>
      <c r="D1321" s="11">
        <v>568668.14</v>
      </c>
      <c r="E1321" s="12">
        <f t="shared" si="232"/>
        <v>0.25403982130891223</v>
      </c>
      <c r="F1321" s="10">
        <f>F1322+F1349</f>
        <v>0</v>
      </c>
      <c r="G1321" s="10">
        <f>G1322+G1349</f>
        <v>0</v>
      </c>
      <c r="H1321" s="10">
        <f>H1322+H1349</f>
        <v>2238500</v>
      </c>
      <c r="J1321" s="7"/>
    </row>
    <row r="1322" spans="1:10" hidden="1" x14ac:dyDescent="0.25">
      <c r="A1322" s="17" t="s">
        <v>16</v>
      </c>
      <c r="B1322" s="18" t="s">
        <v>17</v>
      </c>
      <c r="C1322" s="10">
        <v>2238500</v>
      </c>
      <c r="D1322" s="11">
        <v>568668.14</v>
      </c>
      <c r="E1322" s="12">
        <f t="shared" si="232"/>
        <v>0.25403982130891223</v>
      </c>
      <c r="F1322" s="10">
        <f>F1323+F1325+F1327+F1329+F1332+F1334+F1343+F1347+F1341</f>
        <v>0</v>
      </c>
      <c r="G1322" s="10">
        <f t="shared" ref="G1322:H1322" si="259">G1323+G1325+G1327+G1329+G1332+G1334+G1343+G1347+G1341</f>
        <v>0</v>
      </c>
      <c r="H1322" s="10">
        <f t="shared" si="259"/>
        <v>2238500</v>
      </c>
      <c r="J1322" s="7"/>
    </row>
    <row r="1323" spans="1:10" hidden="1" x14ac:dyDescent="0.25">
      <c r="A1323" s="19" t="s">
        <v>62</v>
      </c>
      <c r="B1323" s="18" t="s">
        <v>63</v>
      </c>
      <c r="C1323" s="10">
        <v>842500</v>
      </c>
      <c r="D1323" s="11">
        <v>281358.06</v>
      </c>
      <c r="E1323" s="12">
        <f t="shared" si="232"/>
        <v>0.33395615430267062</v>
      </c>
      <c r="F1323" s="10">
        <f t="shared" ref="F1323:H1323" si="260">F1324</f>
        <v>0</v>
      </c>
      <c r="G1323" s="10">
        <f t="shared" si="260"/>
        <v>0</v>
      </c>
      <c r="H1323" s="10">
        <f t="shared" si="260"/>
        <v>842500</v>
      </c>
      <c r="J1323" s="7"/>
    </row>
    <row r="1324" spans="1:10" hidden="1" x14ac:dyDescent="0.25">
      <c r="A1324" s="20" t="s">
        <v>64</v>
      </c>
      <c r="B1324" s="18" t="s">
        <v>65</v>
      </c>
      <c r="C1324" s="21">
        <v>842500</v>
      </c>
      <c r="D1324" s="22">
        <v>281358.06</v>
      </c>
      <c r="E1324" s="23">
        <f t="shared" ref="E1324:E1391" si="261">D1324/C1324</f>
        <v>0.33395615430267062</v>
      </c>
      <c r="F1324" s="21"/>
      <c r="G1324" s="21"/>
      <c r="H1324" s="21">
        <f>C1324+F1324-G1324</f>
        <v>842500</v>
      </c>
      <c r="J1324" s="7"/>
    </row>
    <row r="1325" spans="1:10" hidden="1" x14ac:dyDescent="0.25">
      <c r="A1325" s="19" t="s">
        <v>70</v>
      </c>
      <c r="B1325" s="18" t="s">
        <v>71</v>
      </c>
      <c r="C1325" s="10">
        <v>28000</v>
      </c>
      <c r="D1325" s="11"/>
      <c r="E1325" s="12">
        <f t="shared" si="261"/>
        <v>0</v>
      </c>
      <c r="F1325" s="10">
        <f t="shared" ref="F1325:H1325" si="262">F1326</f>
        <v>0</v>
      </c>
      <c r="G1325" s="10">
        <f t="shared" si="262"/>
        <v>0</v>
      </c>
      <c r="H1325" s="10">
        <f t="shared" si="262"/>
        <v>28000</v>
      </c>
      <c r="J1325" s="7"/>
    </row>
    <row r="1326" spans="1:10" hidden="1" x14ac:dyDescent="0.25">
      <c r="A1326" s="20" t="s">
        <v>72</v>
      </c>
      <c r="B1326" s="18" t="s">
        <v>71</v>
      </c>
      <c r="C1326" s="21">
        <v>28000</v>
      </c>
      <c r="D1326" s="22"/>
      <c r="E1326" s="23">
        <f t="shared" si="261"/>
        <v>0</v>
      </c>
      <c r="F1326" s="21"/>
      <c r="G1326" s="21"/>
      <c r="H1326" s="21">
        <f>C1326+F1326-G1326</f>
        <v>28000</v>
      </c>
      <c r="J1326" s="7"/>
    </row>
    <row r="1327" spans="1:10" hidden="1" x14ac:dyDescent="0.25">
      <c r="A1327" s="19" t="s">
        <v>73</v>
      </c>
      <c r="B1327" s="18" t="s">
        <v>74</v>
      </c>
      <c r="C1327" s="10">
        <v>144000</v>
      </c>
      <c r="D1327" s="11">
        <v>46424.06</v>
      </c>
      <c r="E1327" s="12">
        <f t="shared" si="261"/>
        <v>0.32238930555555556</v>
      </c>
      <c r="F1327" s="10">
        <f t="shared" ref="F1327:H1327" si="263">F1328</f>
        <v>0</v>
      </c>
      <c r="G1327" s="10">
        <f t="shared" si="263"/>
        <v>0</v>
      </c>
      <c r="H1327" s="10">
        <f t="shared" si="263"/>
        <v>144000</v>
      </c>
      <c r="J1327" s="7"/>
    </row>
    <row r="1328" spans="1:10" hidden="1" x14ac:dyDescent="0.25">
      <c r="A1328" s="20" t="s">
        <v>77</v>
      </c>
      <c r="B1328" s="18" t="s">
        <v>78</v>
      </c>
      <c r="C1328" s="21">
        <v>144000</v>
      </c>
      <c r="D1328" s="22">
        <v>46424.06</v>
      </c>
      <c r="E1328" s="23">
        <f t="shared" si="261"/>
        <v>0.32238930555555556</v>
      </c>
      <c r="F1328" s="21"/>
      <c r="G1328" s="21"/>
      <c r="H1328" s="21">
        <f>C1328+F1328-G1328</f>
        <v>144000</v>
      </c>
      <c r="J1328" s="7"/>
    </row>
    <row r="1329" spans="1:10" hidden="1" x14ac:dyDescent="0.25">
      <c r="A1329" s="19" t="s">
        <v>18</v>
      </c>
      <c r="B1329" s="18" t="s">
        <v>19</v>
      </c>
      <c r="C1329" s="10">
        <v>190000</v>
      </c>
      <c r="D1329" s="11">
        <v>49408.61</v>
      </c>
      <c r="E1329" s="12">
        <f t="shared" si="261"/>
        <v>0.26004531578947371</v>
      </c>
      <c r="F1329" s="10">
        <f t="shared" ref="F1329:H1329" si="264">F1330+F1331</f>
        <v>0</v>
      </c>
      <c r="G1329" s="10">
        <f t="shared" si="264"/>
        <v>0</v>
      </c>
      <c r="H1329" s="10">
        <f t="shared" si="264"/>
        <v>190000</v>
      </c>
      <c r="J1329" s="7"/>
    </row>
    <row r="1330" spans="1:10" hidden="1" x14ac:dyDescent="0.25">
      <c r="A1330" s="20" t="s">
        <v>20</v>
      </c>
      <c r="B1330" s="18" t="s">
        <v>21</v>
      </c>
      <c r="C1330" s="21">
        <v>150000</v>
      </c>
      <c r="D1330" s="22">
        <v>35842.239999999998</v>
      </c>
      <c r="E1330" s="23">
        <f t="shared" si="261"/>
        <v>0.23894826666666666</v>
      </c>
      <c r="F1330" s="21"/>
      <c r="G1330" s="21"/>
      <c r="H1330" s="21">
        <f t="shared" ref="H1330:H1331" si="265">C1330+F1330-G1330</f>
        <v>150000</v>
      </c>
      <c r="J1330" s="7"/>
    </row>
    <row r="1331" spans="1:10" hidden="1" x14ac:dyDescent="0.25">
      <c r="A1331" s="20" t="s">
        <v>79</v>
      </c>
      <c r="B1331" s="18" t="s">
        <v>80</v>
      </c>
      <c r="C1331" s="21">
        <v>40000</v>
      </c>
      <c r="D1331" s="22">
        <v>13566.37</v>
      </c>
      <c r="E1331" s="23">
        <f t="shared" si="261"/>
        <v>0.33915925000000002</v>
      </c>
      <c r="F1331" s="21"/>
      <c r="G1331" s="21"/>
      <c r="H1331" s="21">
        <f t="shared" si="265"/>
        <v>40000</v>
      </c>
      <c r="J1331" s="7"/>
    </row>
    <row r="1332" spans="1:10" hidden="1" x14ac:dyDescent="0.25">
      <c r="A1332" s="19" t="s">
        <v>30</v>
      </c>
      <c r="B1332" s="18" t="s">
        <v>31</v>
      </c>
      <c r="C1332" s="10">
        <v>25000</v>
      </c>
      <c r="D1332" s="11">
        <v>180</v>
      </c>
      <c r="E1332" s="12">
        <f t="shared" si="261"/>
        <v>7.1999999999999998E-3</v>
      </c>
      <c r="F1332" s="10">
        <f t="shared" ref="F1332:H1332" si="266">F1333</f>
        <v>0</v>
      </c>
      <c r="G1332" s="10">
        <f t="shared" si="266"/>
        <v>0</v>
      </c>
      <c r="H1332" s="10">
        <f t="shared" si="266"/>
        <v>25000</v>
      </c>
      <c r="J1332" s="7"/>
    </row>
    <row r="1333" spans="1:10" hidden="1" x14ac:dyDescent="0.25">
      <c r="A1333" s="20" t="s">
        <v>32</v>
      </c>
      <c r="B1333" s="18" t="s">
        <v>33</v>
      </c>
      <c r="C1333" s="21">
        <v>25000</v>
      </c>
      <c r="D1333" s="22">
        <v>180</v>
      </c>
      <c r="E1333" s="23">
        <f t="shared" si="261"/>
        <v>7.1999999999999998E-3</v>
      </c>
      <c r="F1333" s="21"/>
      <c r="G1333" s="21"/>
      <c r="H1333" s="21">
        <f>C1333+F1333-G1333</f>
        <v>25000</v>
      </c>
      <c r="J1333" s="7"/>
    </row>
    <row r="1334" spans="1:10" hidden="1" x14ac:dyDescent="0.25">
      <c r="A1334" s="19" t="s">
        <v>24</v>
      </c>
      <c r="B1334" s="18" t="s">
        <v>25</v>
      </c>
      <c r="C1334" s="10">
        <v>171000</v>
      </c>
      <c r="D1334" s="11">
        <v>18587.32</v>
      </c>
      <c r="E1334" s="12">
        <f t="shared" si="261"/>
        <v>0.10869777777777778</v>
      </c>
      <c r="F1334" s="10">
        <f>F1335+F1336+F1337+F1338+F1340+F1339</f>
        <v>0</v>
      </c>
      <c r="G1334" s="10">
        <f t="shared" ref="G1334:H1334" si="267">G1335+G1336+G1337+G1338+G1340+G1339</f>
        <v>0</v>
      </c>
      <c r="H1334" s="10">
        <f t="shared" si="267"/>
        <v>171000</v>
      </c>
      <c r="J1334" s="7"/>
    </row>
    <row r="1335" spans="1:10" hidden="1" x14ac:dyDescent="0.25">
      <c r="A1335" s="20" t="s">
        <v>89</v>
      </c>
      <c r="B1335" s="18" t="s">
        <v>90</v>
      </c>
      <c r="C1335" s="21">
        <v>30000</v>
      </c>
      <c r="D1335" s="22">
        <v>6950.77</v>
      </c>
      <c r="E1335" s="23">
        <f t="shared" si="261"/>
        <v>0.23169233333333336</v>
      </c>
      <c r="F1335" s="21"/>
      <c r="G1335" s="21"/>
      <c r="H1335" s="21">
        <f t="shared" ref="H1335:H1340" si="268">C1335+F1335-G1335</f>
        <v>30000</v>
      </c>
      <c r="J1335" s="7"/>
    </row>
    <row r="1336" spans="1:10" hidden="1" x14ac:dyDescent="0.25">
      <c r="A1336" s="20" t="s">
        <v>93</v>
      </c>
      <c r="B1336" s="18" t="s">
        <v>94</v>
      </c>
      <c r="C1336" s="21">
        <v>30000</v>
      </c>
      <c r="D1336" s="22">
        <v>8197.5</v>
      </c>
      <c r="E1336" s="23">
        <f t="shared" si="261"/>
        <v>0.27324999999999999</v>
      </c>
      <c r="F1336" s="21"/>
      <c r="G1336" s="21"/>
      <c r="H1336" s="21">
        <f t="shared" si="268"/>
        <v>30000</v>
      </c>
      <c r="J1336" s="7"/>
    </row>
    <row r="1337" spans="1:10" hidden="1" x14ac:dyDescent="0.25">
      <c r="A1337" s="20" t="s">
        <v>36</v>
      </c>
      <c r="B1337" s="18" t="s">
        <v>37</v>
      </c>
      <c r="C1337" s="21">
        <v>3000</v>
      </c>
      <c r="D1337" s="22"/>
      <c r="E1337" s="23">
        <f t="shared" si="261"/>
        <v>0</v>
      </c>
      <c r="F1337" s="21"/>
      <c r="G1337" s="21"/>
      <c r="H1337" s="21">
        <f t="shared" si="268"/>
        <v>3000</v>
      </c>
      <c r="J1337" s="7"/>
    </row>
    <row r="1338" spans="1:10" hidden="1" x14ac:dyDescent="0.25">
      <c r="A1338" s="20" t="s">
        <v>26</v>
      </c>
      <c r="B1338" s="18" t="s">
        <v>27</v>
      </c>
      <c r="C1338" s="21">
        <v>80000</v>
      </c>
      <c r="D1338" s="22">
        <v>687.5</v>
      </c>
      <c r="E1338" s="23">
        <f t="shared" si="261"/>
        <v>8.5937500000000007E-3</v>
      </c>
      <c r="F1338" s="21"/>
      <c r="G1338" s="21"/>
      <c r="H1338" s="21">
        <f t="shared" si="268"/>
        <v>80000</v>
      </c>
      <c r="J1338" s="7"/>
    </row>
    <row r="1339" spans="1:10" hidden="1" x14ac:dyDescent="0.25">
      <c r="A1339" s="20" t="s">
        <v>155</v>
      </c>
      <c r="B1339" s="18" t="s">
        <v>156</v>
      </c>
      <c r="C1339" s="21">
        <v>20000</v>
      </c>
      <c r="D1339" s="22"/>
      <c r="E1339" s="23">
        <f t="shared" si="261"/>
        <v>0</v>
      </c>
      <c r="F1339" s="21"/>
      <c r="G1339" s="21"/>
      <c r="H1339" s="21">
        <f t="shared" si="268"/>
        <v>20000</v>
      </c>
      <c r="J1339" s="7"/>
    </row>
    <row r="1340" spans="1:10" hidden="1" x14ac:dyDescent="0.25">
      <c r="A1340" s="20" t="s">
        <v>38</v>
      </c>
      <c r="B1340" s="18" t="s">
        <v>39</v>
      </c>
      <c r="C1340" s="21">
        <v>8000</v>
      </c>
      <c r="D1340" s="22">
        <v>2751.55</v>
      </c>
      <c r="E1340" s="23">
        <f t="shared" si="261"/>
        <v>0.34394375000000005</v>
      </c>
      <c r="F1340" s="21"/>
      <c r="G1340" s="21"/>
      <c r="H1340" s="21">
        <f t="shared" si="268"/>
        <v>8000</v>
      </c>
      <c r="J1340" s="7"/>
    </row>
    <row r="1341" spans="1:10" hidden="1" x14ac:dyDescent="0.25">
      <c r="A1341" s="19" t="s">
        <v>99</v>
      </c>
      <c r="B1341" s="18" t="s">
        <v>100</v>
      </c>
      <c r="C1341" s="10">
        <v>40000</v>
      </c>
      <c r="D1341" s="11"/>
      <c r="E1341" s="12">
        <f t="shared" si="261"/>
        <v>0</v>
      </c>
      <c r="F1341" s="10">
        <f t="shared" ref="F1341:H1341" si="269">F1342</f>
        <v>0</v>
      </c>
      <c r="G1341" s="10">
        <f t="shared" si="269"/>
        <v>0</v>
      </c>
      <c r="H1341" s="10">
        <f t="shared" si="269"/>
        <v>40000</v>
      </c>
      <c r="J1341" s="7"/>
    </row>
    <row r="1342" spans="1:10" hidden="1" x14ac:dyDescent="0.25">
      <c r="A1342" s="20" t="s">
        <v>101</v>
      </c>
      <c r="B1342" s="18" t="s">
        <v>100</v>
      </c>
      <c r="C1342" s="21">
        <v>40000</v>
      </c>
      <c r="D1342" s="22"/>
      <c r="E1342" s="23">
        <f t="shared" si="261"/>
        <v>0</v>
      </c>
      <c r="F1342" s="21"/>
      <c r="G1342" s="21"/>
      <c r="H1342" s="21">
        <f>C1342+F1342-G1342</f>
        <v>40000</v>
      </c>
      <c r="J1342" s="7"/>
    </row>
    <row r="1343" spans="1:10" hidden="1" x14ac:dyDescent="0.25">
      <c r="A1343" s="19" t="s">
        <v>42</v>
      </c>
      <c r="B1343" s="18" t="s">
        <v>43</v>
      </c>
      <c r="C1343" s="10">
        <v>796000</v>
      </c>
      <c r="D1343" s="11">
        <v>172266.34</v>
      </c>
      <c r="E1343" s="12">
        <f t="shared" si="261"/>
        <v>0.216415</v>
      </c>
      <c r="F1343" s="10">
        <f>F1344+F1345+F1346</f>
        <v>0</v>
      </c>
      <c r="G1343" s="10">
        <f t="shared" ref="G1343:H1343" si="270">G1344+G1345+G1346</f>
        <v>0</v>
      </c>
      <c r="H1343" s="10">
        <f t="shared" si="270"/>
        <v>796000</v>
      </c>
      <c r="J1343" s="7"/>
    </row>
    <row r="1344" spans="1:10" hidden="1" x14ac:dyDescent="0.25">
      <c r="A1344" s="20" t="s">
        <v>54</v>
      </c>
      <c r="B1344" s="18" t="s">
        <v>55</v>
      </c>
      <c r="C1344" s="21">
        <v>751000</v>
      </c>
      <c r="D1344" s="22">
        <v>172266.34</v>
      </c>
      <c r="E1344" s="23">
        <f t="shared" si="261"/>
        <v>0.22938260985352862</v>
      </c>
      <c r="F1344" s="21"/>
      <c r="G1344" s="21"/>
      <c r="H1344" s="21">
        <f t="shared" ref="H1344:H1346" si="271">C1344+F1344-G1344</f>
        <v>751000</v>
      </c>
      <c r="J1344" s="7"/>
    </row>
    <row r="1345" spans="1:10" hidden="1" x14ac:dyDescent="0.25">
      <c r="A1345" s="20" t="s">
        <v>104</v>
      </c>
      <c r="B1345" s="18" t="s">
        <v>105</v>
      </c>
      <c r="C1345" s="21">
        <v>10000</v>
      </c>
      <c r="D1345" s="22"/>
      <c r="E1345" s="23">
        <f t="shared" si="261"/>
        <v>0</v>
      </c>
      <c r="F1345" s="21"/>
      <c r="G1345" s="21"/>
      <c r="H1345" s="21">
        <f t="shared" si="271"/>
        <v>10000</v>
      </c>
      <c r="J1345" s="7"/>
    </row>
    <row r="1346" spans="1:10" hidden="1" x14ac:dyDescent="0.25">
      <c r="A1346" s="20" t="s">
        <v>106</v>
      </c>
      <c r="B1346" s="18" t="s">
        <v>107</v>
      </c>
      <c r="C1346" s="21">
        <v>35000</v>
      </c>
      <c r="D1346" s="22"/>
      <c r="E1346" s="23">
        <f t="shared" si="261"/>
        <v>0</v>
      </c>
      <c r="F1346" s="21"/>
      <c r="G1346" s="21"/>
      <c r="H1346" s="21">
        <f t="shared" si="271"/>
        <v>35000</v>
      </c>
      <c r="J1346" s="7"/>
    </row>
    <row r="1347" spans="1:10" hidden="1" x14ac:dyDescent="0.25">
      <c r="A1347" s="19" t="s">
        <v>111</v>
      </c>
      <c r="B1347" s="18" t="s">
        <v>112</v>
      </c>
      <c r="C1347" s="10">
        <v>2000</v>
      </c>
      <c r="D1347" s="11">
        <v>443.75</v>
      </c>
      <c r="E1347" s="12">
        <f t="shared" si="261"/>
        <v>0.22187499999999999</v>
      </c>
      <c r="F1347" s="10">
        <f t="shared" ref="F1347:H1347" si="272">F1348</f>
        <v>0</v>
      </c>
      <c r="G1347" s="10">
        <f t="shared" si="272"/>
        <v>0</v>
      </c>
      <c r="H1347" s="10">
        <f t="shared" si="272"/>
        <v>2000</v>
      </c>
      <c r="J1347" s="7"/>
    </row>
    <row r="1348" spans="1:10" hidden="1" x14ac:dyDescent="0.25">
      <c r="A1348" s="20" t="s">
        <v>113</v>
      </c>
      <c r="B1348" s="18" t="s">
        <v>114</v>
      </c>
      <c r="C1348" s="21">
        <v>2000</v>
      </c>
      <c r="D1348" s="22">
        <v>443.75</v>
      </c>
      <c r="E1348" s="23">
        <f t="shared" si="261"/>
        <v>0.22187499999999999</v>
      </c>
      <c r="F1348" s="21"/>
      <c r="G1348" s="21"/>
      <c r="H1348" s="21">
        <f>C1348+F1348-G1348</f>
        <v>2000</v>
      </c>
      <c r="J1348" s="7"/>
    </row>
    <row r="1349" spans="1:10" hidden="1" x14ac:dyDescent="0.25">
      <c r="A1349" s="17" t="s">
        <v>119</v>
      </c>
      <c r="B1349" s="18" t="s">
        <v>120</v>
      </c>
      <c r="C1349" s="10"/>
      <c r="D1349" s="11"/>
      <c r="E1349" s="12" t="e">
        <f t="shared" si="261"/>
        <v>#DIV/0!</v>
      </c>
      <c r="F1349" s="10">
        <f t="shared" ref="F1349:H1350" si="273">F1350</f>
        <v>0</v>
      </c>
      <c r="G1349" s="10">
        <f t="shared" si="273"/>
        <v>0</v>
      </c>
      <c r="H1349" s="10">
        <f t="shared" si="273"/>
        <v>0</v>
      </c>
      <c r="J1349" s="7" t="s">
        <v>291</v>
      </c>
    </row>
    <row r="1350" spans="1:10" hidden="1" x14ac:dyDescent="0.25">
      <c r="A1350" s="19" t="s">
        <v>42</v>
      </c>
      <c r="B1350" s="18" t="s">
        <v>43</v>
      </c>
      <c r="C1350" s="10"/>
      <c r="D1350" s="11"/>
      <c r="E1350" s="12" t="e">
        <f t="shared" si="261"/>
        <v>#DIV/0!</v>
      </c>
      <c r="F1350" s="10">
        <f t="shared" si="273"/>
        <v>0</v>
      </c>
      <c r="G1350" s="10">
        <f t="shared" si="273"/>
        <v>0</v>
      </c>
      <c r="H1350" s="10">
        <f t="shared" si="273"/>
        <v>0</v>
      </c>
      <c r="J1350" s="7" t="s">
        <v>291</v>
      </c>
    </row>
    <row r="1351" spans="1:10" hidden="1" x14ac:dyDescent="0.25">
      <c r="A1351" s="20" t="s">
        <v>104</v>
      </c>
      <c r="B1351" s="18" t="s">
        <v>105</v>
      </c>
      <c r="C1351" s="21"/>
      <c r="D1351" s="22"/>
      <c r="E1351" s="23" t="e">
        <f t="shared" si="261"/>
        <v>#DIV/0!</v>
      </c>
      <c r="F1351" s="21"/>
      <c r="G1351" s="21"/>
      <c r="H1351" s="21">
        <f t="shared" ref="H1351" si="274">C1351+F1351-G1351</f>
        <v>0</v>
      </c>
      <c r="J1351" s="7" t="s">
        <v>291</v>
      </c>
    </row>
    <row r="1352" spans="1:10" hidden="1" x14ac:dyDescent="0.25">
      <c r="A1352" s="13" t="s">
        <v>320</v>
      </c>
      <c r="B1352" s="14" t="s">
        <v>321</v>
      </c>
      <c r="C1352" s="10">
        <v>16031800</v>
      </c>
      <c r="D1352" s="11">
        <v>5162869.46</v>
      </c>
      <c r="E1352" s="12">
        <f t="shared" si="261"/>
        <v>0.32203928816477251</v>
      </c>
      <c r="F1352" s="10">
        <f t="shared" ref="F1352:H1353" si="275">F1353</f>
        <v>0</v>
      </c>
      <c r="G1352" s="10">
        <f t="shared" si="275"/>
        <v>0</v>
      </c>
      <c r="H1352" s="10">
        <f t="shared" si="275"/>
        <v>16031800</v>
      </c>
      <c r="J1352" s="7"/>
    </row>
    <row r="1353" spans="1:10" hidden="1" x14ac:dyDescent="0.25">
      <c r="A1353" s="15" t="s">
        <v>322</v>
      </c>
      <c r="B1353" s="16" t="s">
        <v>323</v>
      </c>
      <c r="C1353" s="10">
        <v>16031800</v>
      </c>
      <c r="D1353" s="11">
        <v>5162869.46</v>
      </c>
      <c r="E1353" s="12">
        <f t="shared" si="261"/>
        <v>0.32203928816477251</v>
      </c>
      <c r="F1353" s="10">
        <f t="shared" si="275"/>
        <v>0</v>
      </c>
      <c r="G1353" s="10">
        <f t="shared" si="275"/>
        <v>0</v>
      </c>
      <c r="H1353" s="10">
        <f t="shared" si="275"/>
        <v>16031800</v>
      </c>
      <c r="J1353" s="7"/>
    </row>
    <row r="1354" spans="1:10" hidden="1" x14ac:dyDescent="0.25">
      <c r="A1354" s="17" t="s">
        <v>16</v>
      </c>
      <c r="B1354" s="18" t="s">
        <v>17</v>
      </c>
      <c r="C1354" s="10">
        <v>16031800</v>
      </c>
      <c r="D1354" s="11">
        <v>5162869.46</v>
      </c>
      <c r="E1354" s="12">
        <f t="shared" si="261"/>
        <v>0.32203928816477251</v>
      </c>
      <c r="F1354" s="10">
        <f>F1355+F1357+F1359+F1361+F1366+F1371+F1381+F1386+F1388+F1390</f>
        <v>0</v>
      </c>
      <c r="G1354" s="10">
        <f>G1355+G1357+G1359+G1361+G1366+G1371+G1381+G1386+G1388+G1390</f>
        <v>0</v>
      </c>
      <c r="H1354" s="10">
        <f>H1355+H1357+H1359+H1361+H1366+H1371+H1381+H1386+H1388+H1390</f>
        <v>16031800</v>
      </c>
      <c r="J1354" s="7"/>
    </row>
    <row r="1355" spans="1:10" hidden="1" x14ac:dyDescent="0.25">
      <c r="A1355" s="19" t="s">
        <v>62</v>
      </c>
      <c r="B1355" s="18" t="s">
        <v>63</v>
      </c>
      <c r="C1355" s="10">
        <v>12630000</v>
      </c>
      <c r="D1355" s="11">
        <v>4147281.65</v>
      </c>
      <c r="E1355" s="12">
        <f t="shared" si="261"/>
        <v>0.32836750989707048</v>
      </c>
      <c r="F1355" s="10">
        <f t="shared" ref="F1355:H1355" si="276">F1356</f>
        <v>0</v>
      </c>
      <c r="G1355" s="10">
        <f t="shared" si="276"/>
        <v>0</v>
      </c>
      <c r="H1355" s="10">
        <f t="shared" si="276"/>
        <v>12630000</v>
      </c>
      <c r="J1355" s="7"/>
    </row>
    <row r="1356" spans="1:10" hidden="1" x14ac:dyDescent="0.25">
      <c r="A1356" s="20" t="s">
        <v>64</v>
      </c>
      <c r="B1356" s="18" t="s">
        <v>65</v>
      </c>
      <c r="C1356" s="21">
        <v>12630000</v>
      </c>
      <c r="D1356" s="22">
        <v>4147281.65</v>
      </c>
      <c r="E1356" s="23">
        <f t="shared" si="261"/>
        <v>0.32836750989707048</v>
      </c>
      <c r="F1356" s="21"/>
      <c r="G1356" s="21"/>
      <c r="H1356" s="21">
        <f>C1356+F1356-G1356</f>
        <v>12630000</v>
      </c>
      <c r="J1356" s="7"/>
    </row>
    <row r="1357" spans="1:10" hidden="1" x14ac:dyDescent="0.25">
      <c r="A1357" s="19" t="s">
        <v>70</v>
      </c>
      <c r="B1357" s="18" t="s">
        <v>71</v>
      </c>
      <c r="C1357" s="10">
        <v>205000</v>
      </c>
      <c r="D1357" s="11">
        <v>56813.96</v>
      </c>
      <c r="E1357" s="12">
        <f t="shared" si="261"/>
        <v>0.27714126829268293</v>
      </c>
      <c r="F1357" s="10">
        <f t="shared" ref="F1357:H1357" si="277">F1358</f>
        <v>0</v>
      </c>
      <c r="G1357" s="10">
        <f t="shared" si="277"/>
        <v>0</v>
      </c>
      <c r="H1357" s="10">
        <f t="shared" si="277"/>
        <v>205000</v>
      </c>
      <c r="J1357" s="7"/>
    </row>
    <row r="1358" spans="1:10" hidden="1" x14ac:dyDescent="0.25">
      <c r="A1358" s="20" t="s">
        <v>72</v>
      </c>
      <c r="B1358" s="18" t="s">
        <v>71</v>
      </c>
      <c r="C1358" s="21">
        <v>205000</v>
      </c>
      <c r="D1358" s="22">
        <v>56813.96</v>
      </c>
      <c r="E1358" s="23">
        <f t="shared" si="261"/>
        <v>0.27714126829268293</v>
      </c>
      <c r="F1358" s="21"/>
      <c r="G1358" s="21"/>
      <c r="H1358" s="21">
        <f>C1358+F1358-G1358</f>
        <v>205000</v>
      </c>
      <c r="J1358" s="7"/>
    </row>
    <row r="1359" spans="1:10" hidden="1" x14ac:dyDescent="0.25">
      <c r="A1359" s="19" t="s">
        <v>73</v>
      </c>
      <c r="B1359" s="18" t="s">
        <v>74</v>
      </c>
      <c r="C1359" s="10">
        <v>2169000</v>
      </c>
      <c r="D1359" s="11">
        <v>684301.57</v>
      </c>
      <c r="E1359" s="12">
        <f t="shared" si="261"/>
        <v>0.31549173351775012</v>
      </c>
      <c r="F1359" s="10">
        <f t="shared" ref="F1359:H1359" si="278">F1360</f>
        <v>0</v>
      </c>
      <c r="G1359" s="10">
        <f t="shared" si="278"/>
        <v>0</v>
      </c>
      <c r="H1359" s="10">
        <f t="shared" si="278"/>
        <v>2169000</v>
      </c>
      <c r="J1359" s="7"/>
    </row>
    <row r="1360" spans="1:10" hidden="1" x14ac:dyDescent="0.25">
      <c r="A1360" s="20" t="s">
        <v>77</v>
      </c>
      <c r="B1360" s="18" t="s">
        <v>78</v>
      </c>
      <c r="C1360" s="21">
        <v>2169000</v>
      </c>
      <c r="D1360" s="22">
        <v>684301.57</v>
      </c>
      <c r="E1360" s="23">
        <f t="shared" si="261"/>
        <v>0.31549173351775012</v>
      </c>
      <c r="F1360" s="21"/>
      <c r="G1360" s="21"/>
      <c r="H1360" s="21">
        <f>C1360+F1360-G1360</f>
        <v>2169000</v>
      </c>
      <c r="J1360" s="7"/>
    </row>
    <row r="1361" spans="1:10" hidden="1" x14ac:dyDescent="0.25">
      <c r="A1361" s="19" t="s">
        <v>18</v>
      </c>
      <c r="B1361" s="18" t="s">
        <v>19</v>
      </c>
      <c r="C1361" s="10">
        <v>341900</v>
      </c>
      <c r="D1361" s="11">
        <v>83918.32</v>
      </c>
      <c r="E1361" s="12">
        <f t="shared" si="261"/>
        <v>0.24544697279906408</v>
      </c>
      <c r="F1361" s="10">
        <f>F1362+F1363+F1364+F1365</f>
        <v>0</v>
      </c>
      <c r="G1361" s="10">
        <f>G1362+G1363+G1364+G1365</f>
        <v>0</v>
      </c>
      <c r="H1361" s="10">
        <f>H1362+H1363+H1364+H1365</f>
        <v>341900</v>
      </c>
      <c r="J1361" s="7"/>
    </row>
    <row r="1362" spans="1:10" hidden="1" x14ac:dyDescent="0.25">
      <c r="A1362" s="20" t="s">
        <v>20</v>
      </c>
      <c r="B1362" s="18" t="s">
        <v>21</v>
      </c>
      <c r="C1362" s="21">
        <v>73900</v>
      </c>
      <c r="D1362" s="22"/>
      <c r="E1362" s="23">
        <f t="shared" si="261"/>
        <v>0</v>
      </c>
      <c r="F1362" s="21"/>
      <c r="G1362" s="21"/>
      <c r="H1362" s="21">
        <f t="shared" ref="H1362:H1365" si="279">C1362+F1362-G1362</f>
        <v>73900</v>
      </c>
      <c r="J1362" s="7"/>
    </row>
    <row r="1363" spans="1:10" hidden="1" x14ac:dyDescent="0.25">
      <c r="A1363" s="20" t="s">
        <v>79</v>
      </c>
      <c r="B1363" s="18" t="s">
        <v>80</v>
      </c>
      <c r="C1363" s="21">
        <v>250000</v>
      </c>
      <c r="D1363" s="22">
        <v>83918.32</v>
      </c>
      <c r="E1363" s="23">
        <f t="shared" si="261"/>
        <v>0.33567328000000002</v>
      </c>
      <c r="F1363" s="21"/>
      <c r="G1363" s="21"/>
      <c r="H1363" s="21">
        <f t="shared" si="279"/>
        <v>250000</v>
      </c>
      <c r="J1363" s="7"/>
    </row>
    <row r="1364" spans="1:10" hidden="1" x14ac:dyDescent="0.25">
      <c r="A1364" s="20" t="s">
        <v>22</v>
      </c>
      <c r="B1364" s="18" t="s">
        <v>23</v>
      </c>
      <c r="C1364" s="21">
        <v>15000</v>
      </c>
      <c r="D1364" s="22"/>
      <c r="E1364" s="23">
        <f t="shared" si="261"/>
        <v>0</v>
      </c>
      <c r="F1364" s="21"/>
      <c r="G1364" s="21"/>
      <c r="H1364" s="21">
        <f t="shared" si="279"/>
        <v>15000</v>
      </c>
      <c r="J1364" s="7"/>
    </row>
    <row r="1365" spans="1:10" hidden="1" x14ac:dyDescent="0.25">
      <c r="A1365" s="20" t="s">
        <v>81</v>
      </c>
      <c r="B1365" s="18" t="s">
        <v>82</v>
      </c>
      <c r="C1365" s="21">
        <v>3000</v>
      </c>
      <c r="D1365" s="22"/>
      <c r="E1365" s="23">
        <f t="shared" si="261"/>
        <v>0</v>
      </c>
      <c r="F1365" s="21"/>
      <c r="G1365" s="21"/>
      <c r="H1365" s="21">
        <f t="shared" si="279"/>
        <v>3000</v>
      </c>
      <c r="J1365" s="7"/>
    </row>
    <row r="1366" spans="1:10" hidden="1" x14ac:dyDescent="0.25">
      <c r="A1366" s="19" t="s">
        <v>30</v>
      </c>
      <c r="B1366" s="18" t="s">
        <v>31</v>
      </c>
      <c r="C1366" s="10">
        <v>377100</v>
      </c>
      <c r="D1366" s="11">
        <v>112680.56</v>
      </c>
      <c r="E1366" s="12">
        <f t="shared" si="261"/>
        <v>0.29880816759480244</v>
      </c>
      <c r="F1366" s="10">
        <f t="shared" ref="F1366:H1366" si="280">F1367+F1368+F1369+F1370</f>
        <v>0</v>
      </c>
      <c r="G1366" s="10">
        <f t="shared" si="280"/>
        <v>0</v>
      </c>
      <c r="H1366" s="10">
        <f t="shared" si="280"/>
        <v>377100</v>
      </c>
      <c r="J1366" s="7"/>
    </row>
    <row r="1367" spans="1:10" hidden="1" x14ac:dyDescent="0.25">
      <c r="A1367" s="20" t="s">
        <v>32</v>
      </c>
      <c r="B1367" s="18" t="s">
        <v>33</v>
      </c>
      <c r="C1367" s="21">
        <v>221000</v>
      </c>
      <c r="D1367" s="22">
        <v>60739.33</v>
      </c>
      <c r="E1367" s="23">
        <f t="shared" si="261"/>
        <v>0.27483859728506788</v>
      </c>
      <c r="F1367" s="21"/>
      <c r="G1367" s="21"/>
      <c r="H1367" s="21">
        <f t="shared" ref="H1367:H1370" si="281">C1367+F1367-G1367</f>
        <v>221000</v>
      </c>
      <c r="J1367" s="7"/>
    </row>
    <row r="1368" spans="1:10" hidden="1" x14ac:dyDescent="0.25">
      <c r="A1368" s="20" t="s">
        <v>83</v>
      </c>
      <c r="B1368" s="18" t="s">
        <v>84</v>
      </c>
      <c r="C1368" s="21">
        <v>150000</v>
      </c>
      <c r="D1368" s="22">
        <v>46541.23</v>
      </c>
      <c r="E1368" s="23">
        <f t="shared" si="261"/>
        <v>0.3102748666666667</v>
      </c>
      <c r="F1368" s="21"/>
      <c r="G1368" s="21"/>
      <c r="H1368" s="21">
        <f t="shared" si="281"/>
        <v>150000</v>
      </c>
      <c r="J1368" s="7"/>
    </row>
    <row r="1369" spans="1:10" hidden="1" x14ac:dyDescent="0.25">
      <c r="A1369" s="20" t="s">
        <v>87</v>
      </c>
      <c r="B1369" s="18" t="s">
        <v>88</v>
      </c>
      <c r="C1369" s="21">
        <v>4100</v>
      </c>
      <c r="D1369" s="22">
        <v>5400</v>
      </c>
      <c r="E1369" s="23">
        <f t="shared" si="261"/>
        <v>1.3170731707317074</v>
      </c>
      <c r="F1369" s="21"/>
      <c r="G1369" s="21"/>
      <c r="H1369" s="21">
        <f t="shared" si="281"/>
        <v>4100</v>
      </c>
      <c r="J1369" s="7"/>
    </row>
    <row r="1370" spans="1:10" hidden="1" x14ac:dyDescent="0.25">
      <c r="A1370" s="20" t="s">
        <v>34</v>
      </c>
      <c r="B1370" s="18" t="s">
        <v>35</v>
      </c>
      <c r="C1370" s="21">
        <v>2000</v>
      </c>
      <c r="D1370" s="22"/>
      <c r="E1370" s="23">
        <f t="shared" si="261"/>
        <v>0</v>
      </c>
      <c r="F1370" s="21"/>
      <c r="G1370" s="21"/>
      <c r="H1370" s="21">
        <f t="shared" si="281"/>
        <v>2000</v>
      </c>
      <c r="J1370" s="7"/>
    </row>
    <row r="1371" spans="1:10" hidden="1" x14ac:dyDescent="0.25">
      <c r="A1371" s="19" t="s">
        <v>24</v>
      </c>
      <c r="B1371" s="18" t="s">
        <v>25</v>
      </c>
      <c r="C1371" s="10">
        <v>261000</v>
      </c>
      <c r="D1371" s="11">
        <v>75421.899999999994</v>
      </c>
      <c r="E1371" s="12">
        <f t="shared" si="261"/>
        <v>0.28897279693486588</v>
      </c>
      <c r="F1371" s="10">
        <f>F1372+F1373+F1374+F1375+F1376+F1377+F1378+F1379+F1380</f>
        <v>0</v>
      </c>
      <c r="G1371" s="10">
        <f>G1372+G1373+G1374+G1375+G1376+G1377+G1378+G1379+G1380</f>
        <v>0</v>
      </c>
      <c r="H1371" s="10">
        <f>H1372+H1373+H1374+H1375+H1376+H1377+H1378+H1379+H1380</f>
        <v>261000</v>
      </c>
      <c r="J1371" s="7"/>
    </row>
    <row r="1372" spans="1:10" hidden="1" x14ac:dyDescent="0.25">
      <c r="A1372" s="20" t="s">
        <v>89</v>
      </c>
      <c r="B1372" s="18" t="s">
        <v>90</v>
      </c>
      <c r="C1372" s="21">
        <v>100000</v>
      </c>
      <c r="D1372" s="22">
        <v>18124</v>
      </c>
      <c r="E1372" s="23">
        <f t="shared" si="261"/>
        <v>0.18124000000000001</v>
      </c>
      <c r="F1372" s="21"/>
      <c r="G1372" s="21"/>
      <c r="H1372" s="21">
        <f t="shared" ref="H1372:H1380" si="282">C1372+F1372-G1372</f>
        <v>100000</v>
      </c>
      <c r="J1372" s="7"/>
    </row>
    <row r="1373" spans="1:10" hidden="1" x14ac:dyDescent="0.25">
      <c r="A1373" s="20" t="s">
        <v>91</v>
      </c>
      <c r="B1373" s="18" t="s">
        <v>92</v>
      </c>
      <c r="C1373" s="21">
        <v>64000</v>
      </c>
      <c r="D1373" s="22">
        <v>34306.53</v>
      </c>
      <c r="E1373" s="23">
        <f t="shared" si="261"/>
        <v>0.53603953125000003</v>
      </c>
      <c r="F1373" s="21"/>
      <c r="G1373" s="21"/>
      <c r="H1373" s="21">
        <f t="shared" si="282"/>
        <v>64000</v>
      </c>
      <c r="J1373" s="7"/>
    </row>
    <row r="1374" spans="1:10" hidden="1" x14ac:dyDescent="0.25">
      <c r="A1374" s="20" t="s">
        <v>93</v>
      </c>
      <c r="B1374" s="18" t="s">
        <v>94</v>
      </c>
      <c r="C1374" s="21">
        <v>4000</v>
      </c>
      <c r="D1374" s="22"/>
      <c r="E1374" s="23">
        <f t="shared" si="261"/>
        <v>0</v>
      </c>
      <c r="F1374" s="21"/>
      <c r="G1374" s="21"/>
      <c r="H1374" s="21">
        <f t="shared" si="282"/>
        <v>4000</v>
      </c>
      <c r="J1374" s="7"/>
    </row>
    <row r="1375" spans="1:10" hidden="1" x14ac:dyDescent="0.25">
      <c r="A1375" s="20" t="s">
        <v>95</v>
      </c>
      <c r="B1375" s="18" t="s">
        <v>96</v>
      </c>
      <c r="C1375" s="21">
        <v>70000</v>
      </c>
      <c r="D1375" s="22">
        <v>14035.91</v>
      </c>
      <c r="E1375" s="23">
        <f t="shared" si="261"/>
        <v>0.200513</v>
      </c>
      <c r="F1375" s="21"/>
      <c r="G1375" s="21"/>
      <c r="H1375" s="21">
        <f t="shared" si="282"/>
        <v>70000</v>
      </c>
      <c r="J1375" s="7"/>
    </row>
    <row r="1376" spans="1:10" hidden="1" x14ac:dyDescent="0.25">
      <c r="A1376" s="20" t="s">
        <v>97</v>
      </c>
      <c r="B1376" s="18" t="s">
        <v>98</v>
      </c>
      <c r="C1376" s="21">
        <v>4000</v>
      </c>
      <c r="D1376" s="22">
        <v>855.46</v>
      </c>
      <c r="E1376" s="23">
        <f t="shared" si="261"/>
        <v>0.213865</v>
      </c>
      <c r="F1376" s="21"/>
      <c r="G1376" s="21"/>
      <c r="H1376" s="21">
        <f t="shared" si="282"/>
        <v>4000</v>
      </c>
      <c r="J1376" s="7"/>
    </row>
    <row r="1377" spans="1:10" hidden="1" x14ac:dyDescent="0.25">
      <c r="A1377" s="20" t="s">
        <v>36</v>
      </c>
      <c r="B1377" s="18" t="s">
        <v>37</v>
      </c>
      <c r="C1377" s="21">
        <v>12000</v>
      </c>
      <c r="D1377" s="22">
        <v>7500</v>
      </c>
      <c r="E1377" s="23">
        <f t="shared" si="261"/>
        <v>0.625</v>
      </c>
      <c r="F1377" s="21"/>
      <c r="G1377" s="21"/>
      <c r="H1377" s="21">
        <f t="shared" si="282"/>
        <v>12000</v>
      </c>
      <c r="J1377" s="7"/>
    </row>
    <row r="1378" spans="1:10" hidden="1" x14ac:dyDescent="0.25">
      <c r="A1378" s="20" t="s">
        <v>26</v>
      </c>
      <c r="B1378" s="18" t="s">
        <v>27</v>
      </c>
      <c r="C1378" s="21">
        <v>3000</v>
      </c>
      <c r="D1378" s="22"/>
      <c r="E1378" s="23">
        <f t="shared" si="261"/>
        <v>0</v>
      </c>
      <c r="F1378" s="21"/>
      <c r="G1378" s="21"/>
      <c r="H1378" s="21">
        <f t="shared" si="282"/>
        <v>3000</v>
      </c>
      <c r="J1378" s="7"/>
    </row>
    <row r="1379" spans="1:10" hidden="1" x14ac:dyDescent="0.25">
      <c r="A1379" s="20" t="s">
        <v>155</v>
      </c>
      <c r="B1379" s="18" t="s">
        <v>156</v>
      </c>
      <c r="C1379" s="21">
        <v>1000</v>
      </c>
      <c r="D1379" s="22"/>
      <c r="E1379" s="23">
        <f t="shared" si="261"/>
        <v>0</v>
      </c>
      <c r="F1379" s="21"/>
      <c r="G1379" s="21"/>
      <c r="H1379" s="21">
        <f t="shared" si="282"/>
        <v>1000</v>
      </c>
      <c r="J1379" s="7"/>
    </row>
    <row r="1380" spans="1:10" hidden="1" x14ac:dyDescent="0.25">
      <c r="A1380" s="20" t="s">
        <v>38</v>
      </c>
      <c r="B1380" s="18" t="s">
        <v>39</v>
      </c>
      <c r="C1380" s="21">
        <v>3000</v>
      </c>
      <c r="D1380" s="22">
        <v>600</v>
      </c>
      <c r="E1380" s="23">
        <f t="shared" si="261"/>
        <v>0.2</v>
      </c>
      <c r="F1380" s="21"/>
      <c r="G1380" s="21"/>
      <c r="H1380" s="21">
        <f t="shared" si="282"/>
        <v>3000</v>
      </c>
      <c r="J1380" s="7"/>
    </row>
    <row r="1381" spans="1:10" hidden="1" x14ac:dyDescent="0.25">
      <c r="A1381" s="19" t="s">
        <v>42</v>
      </c>
      <c r="B1381" s="18" t="s">
        <v>43</v>
      </c>
      <c r="C1381" s="10">
        <v>15800</v>
      </c>
      <c r="D1381" s="11">
        <v>1507.5</v>
      </c>
      <c r="E1381" s="12">
        <f t="shared" si="261"/>
        <v>9.5411392405063286E-2</v>
      </c>
      <c r="F1381" s="10">
        <f>F1382+F1383+F1385+F1384</f>
        <v>0</v>
      </c>
      <c r="G1381" s="10">
        <f t="shared" ref="G1381:H1381" si="283">G1382+G1383+G1385+G1384</f>
        <v>0</v>
      </c>
      <c r="H1381" s="10">
        <f t="shared" si="283"/>
        <v>15800</v>
      </c>
      <c r="J1381" s="7"/>
    </row>
    <row r="1382" spans="1:10" hidden="1" x14ac:dyDescent="0.25">
      <c r="A1382" s="20" t="s">
        <v>102</v>
      </c>
      <c r="B1382" s="18" t="s">
        <v>103</v>
      </c>
      <c r="C1382" s="21">
        <v>7800</v>
      </c>
      <c r="D1382" s="22"/>
      <c r="E1382" s="23">
        <f t="shared" si="261"/>
        <v>0</v>
      </c>
      <c r="F1382" s="21"/>
      <c r="G1382" s="21"/>
      <c r="H1382" s="21">
        <f t="shared" ref="H1382:H1385" si="284">C1382+F1382-G1382</f>
        <v>7800</v>
      </c>
      <c r="J1382" s="7"/>
    </row>
    <row r="1383" spans="1:10" hidden="1" x14ac:dyDescent="0.25">
      <c r="A1383" s="20" t="s">
        <v>104</v>
      </c>
      <c r="B1383" s="18" t="s">
        <v>105</v>
      </c>
      <c r="C1383" s="21">
        <v>2000</v>
      </c>
      <c r="D1383" s="22">
        <v>787.5</v>
      </c>
      <c r="E1383" s="23">
        <f t="shared" si="261"/>
        <v>0.39374999999999999</v>
      </c>
      <c r="F1383" s="21"/>
      <c r="G1383" s="21"/>
      <c r="H1383" s="21">
        <f t="shared" si="284"/>
        <v>2000</v>
      </c>
      <c r="J1383" s="7"/>
    </row>
    <row r="1384" spans="1:10" hidden="1" x14ac:dyDescent="0.25">
      <c r="A1384" s="20" t="s">
        <v>108</v>
      </c>
      <c r="B1384" s="18" t="s">
        <v>109</v>
      </c>
      <c r="C1384" s="21">
        <v>5000</v>
      </c>
      <c r="D1384" s="22">
        <v>720</v>
      </c>
      <c r="E1384" s="23">
        <f t="shared" si="261"/>
        <v>0.14399999999999999</v>
      </c>
      <c r="F1384" s="21"/>
      <c r="G1384" s="21"/>
      <c r="H1384" s="21">
        <f t="shared" si="284"/>
        <v>5000</v>
      </c>
      <c r="J1384" s="7"/>
    </row>
    <row r="1385" spans="1:10" hidden="1" x14ac:dyDescent="0.25">
      <c r="A1385" s="20" t="s">
        <v>44</v>
      </c>
      <c r="B1385" s="18" t="s">
        <v>45</v>
      </c>
      <c r="C1385" s="21">
        <v>1000</v>
      </c>
      <c r="D1385" s="22"/>
      <c r="E1385" s="23">
        <f t="shared" si="261"/>
        <v>0</v>
      </c>
      <c r="F1385" s="21"/>
      <c r="G1385" s="21"/>
      <c r="H1385" s="21">
        <f t="shared" si="284"/>
        <v>1000</v>
      </c>
      <c r="J1385" s="7"/>
    </row>
    <row r="1386" spans="1:10" hidden="1" x14ac:dyDescent="0.25">
      <c r="A1386" s="19" t="s">
        <v>277</v>
      </c>
      <c r="B1386" s="18" t="s">
        <v>278</v>
      </c>
      <c r="C1386" s="10">
        <v>4000</v>
      </c>
      <c r="D1386" s="11"/>
      <c r="E1386" s="12">
        <f t="shared" si="261"/>
        <v>0</v>
      </c>
      <c r="F1386" s="10">
        <f t="shared" ref="F1386:H1386" si="285">F1387</f>
        <v>0</v>
      </c>
      <c r="G1386" s="10">
        <f t="shared" si="285"/>
        <v>0</v>
      </c>
      <c r="H1386" s="10">
        <f t="shared" si="285"/>
        <v>4000</v>
      </c>
      <c r="J1386" s="7"/>
    </row>
    <row r="1387" spans="1:10" hidden="1" x14ac:dyDescent="0.25">
      <c r="A1387" s="20" t="s">
        <v>279</v>
      </c>
      <c r="B1387" s="18" t="s">
        <v>280</v>
      </c>
      <c r="C1387" s="21">
        <v>4000</v>
      </c>
      <c r="D1387" s="22"/>
      <c r="E1387" s="23">
        <f t="shared" si="261"/>
        <v>0</v>
      </c>
      <c r="F1387" s="21"/>
      <c r="G1387" s="21"/>
      <c r="H1387" s="21">
        <f>C1387+F1387-G1387</f>
        <v>4000</v>
      </c>
      <c r="J1387" s="7"/>
    </row>
    <row r="1388" spans="1:10" hidden="1" x14ac:dyDescent="0.25">
      <c r="A1388" s="19" t="s">
        <v>111</v>
      </c>
      <c r="B1388" s="18" t="s">
        <v>112</v>
      </c>
      <c r="C1388" s="10">
        <v>2000</v>
      </c>
      <c r="D1388" s="11">
        <v>944</v>
      </c>
      <c r="E1388" s="12">
        <f t="shared" si="261"/>
        <v>0.47199999999999998</v>
      </c>
      <c r="F1388" s="10">
        <f t="shared" ref="F1388:H1388" si="286">F1389</f>
        <v>0</v>
      </c>
      <c r="G1388" s="10">
        <f t="shared" si="286"/>
        <v>0</v>
      </c>
      <c r="H1388" s="10">
        <f t="shared" si="286"/>
        <v>2000</v>
      </c>
      <c r="J1388" s="7"/>
    </row>
    <row r="1389" spans="1:10" hidden="1" x14ac:dyDescent="0.25">
      <c r="A1389" s="20" t="s">
        <v>113</v>
      </c>
      <c r="B1389" s="18" t="s">
        <v>114</v>
      </c>
      <c r="C1389" s="21">
        <v>2000</v>
      </c>
      <c r="D1389" s="22">
        <v>944</v>
      </c>
      <c r="E1389" s="23">
        <f t="shared" si="261"/>
        <v>0.47199999999999998</v>
      </c>
      <c r="F1389" s="21"/>
      <c r="G1389" s="21"/>
      <c r="H1389" s="21">
        <f>C1389+F1389-G1389</f>
        <v>2000</v>
      </c>
      <c r="J1389" s="7"/>
    </row>
    <row r="1390" spans="1:10" hidden="1" x14ac:dyDescent="0.25">
      <c r="A1390" s="19" t="s">
        <v>208</v>
      </c>
      <c r="B1390" s="18" t="s">
        <v>209</v>
      </c>
      <c r="C1390" s="10">
        <v>26000</v>
      </c>
      <c r="D1390" s="11"/>
      <c r="E1390" s="12">
        <f t="shared" si="261"/>
        <v>0</v>
      </c>
      <c r="F1390" s="10">
        <f t="shared" ref="F1390:H1390" si="287">F1391</f>
        <v>0</v>
      </c>
      <c r="G1390" s="10">
        <f t="shared" si="287"/>
        <v>0</v>
      </c>
      <c r="H1390" s="10">
        <f t="shared" si="287"/>
        <v>26000</v>
      </c>
      <c r="J1390" s="7"/>
    </row>
    <row r="1391" spans="1:10" hidden="1" x14ac:dyDescent="0.25">
      <c r="A1391" s="20" t="s">
        <v>210</v>
      </c>
      <c r="B1391" s="18" t="s">
        <v>211</v>
      </c>
      <c r="C1391" s="21">
        <v>26000</v>
      </c>
      <c r="D1391" s="22"/>
      <c r="E1391" s="23">
        <f t="shared" si="261"/>
        <v>0</v>
      </c>
      <c r="F1391" s="21"/>
      <c r="G1391" s="21"/>
      <c r="H1391" s="21">
        <f>C1391+F1391-G1391</f>
        <v>26000</v>
      </c>
      <c r="J1391" s="7"/>
    </row>
    <row r="1392" spans="1:10" hidden="1" x14ac:dyDescent="0.25">
      <c r="A1392" s="13" t="s">
        <v>324</v>
      </c>
      <c r="B1392" s="14" t="s">
        <v>325</v>
      </c>
      <c r="C1392" s="10">
        <v>13445500</v>
      </c>
      <c r="D1392" s="11">
        <v>2005972.73</v>
      </c>
      <c r="E1392" s="12">
        <f t="shared" ref="E1392:E1471" si="288">D1392/C1392</f>
        <v>0.14919286973336804</v>
      </c>
      <c r="F1392" s="10">
        <f t="shared" ref="F1392:H1393" si="289">F1393</f>
        <v>0</v>
      </c>
      <c r="G1392" s="10">
        <f t="shared" si="289"/>
        <v>0</v>
      </c>
      <c r="H1392" s="10">
        <f t="shared" si="289"/>
        <v>13445500</v>
      </c>
      <c r="J1392" s="7"/>
    </row>
    <row r="1393" spans="1:10" hidden="1" x14ac:dyDescent="0.25">
      <c r="A1393" s="15" t="s">
        <v>326</v>
      </c>
      <c r="B1393" s="16" t="s">
        <v>327</v>
      </c>
      <c r="C1393" s="10">
        <v>13445500</v>
      </c>
      <c r="D1393" s="11">
        <v>2005972.73</v>
      </c>
      <c r="E1393" s="12">
        <f t="shared" si="288"/>
        <v>0.14919286973336804</v>
      </c>
      <c r="F1393" s="10">
        <f t="shared" si="289"/>
        <v>0</v>
      </c>
      <c r="G1393" s="10">
        <f t="shared" si="289"/>
        <v>0</v>
      </c>
      <c r="H1393" s="10">
        <f t="shared" si="289"/>
        <v>13445500</v>
      </c>
      <c r="J1393" s="7"/>
    </row>
    <row r="1394" spans="1:10" hidden="1" x14ac:dyDescent="0.25">
      <c r="A1394" s="17" t="s">
        <v>16</v>
      </c>
      <c r="B1394" s="18" t="s">
        <v>17</v>
      </c>
      <c r="C1394" s="10">
        <v>13445500</v>
      </c>
      <c r="D1394" s="11">
        <v>2005972.73</v>
      </c>
      <c r="E1394" s="12">
        <f t="shared" si="288"/>
        <v>0.14919286973336804</v>
      </c>
      <c r="F1394" s="10">
        <f>F1395+F1398+F1400+F1402+F1406+F1410+F1421+F1432+F1436+F1419+F1427+F1429</f>
        <v>0</v>
      </c>
      <c r="G1394" s="10">
        <f>G1395+G1398+G1400+G1402+G1406+G1410+G1421+G1432+G1436+G1419+G1427+G1429</f>
        <v>0</v>
      </c>
      <c r="H1394" s="10">
        <f>H1395+H1398+H1400+H1402+H1406+H1410+H1421+H1432+H1436+H1419+H1427+H1429</f>
        <v>13445500</v>
      </c>
      <c r="J1394" s="7"/>
    </row>
    <row r="1395" spans="1:10" hidden="1" x14ac:dyDescent="0.25">
      <c r="A1395" s="19" t="s">
        <v>62</v>
      </c>
      <c r="B1395" s="18" t="s">
        <v>63</v>
      </c>
      <c r="C1395" s="10">
        <v>10500000</v>
      </c>
      <c r="D1395" s="11">
        <v>1461344.92</v>
      </c>
      <c r="E1395" s="12">
        <f t="shared" si="288"/>
        <v>0.13917570666666665</v>
      </c>
      <c r="F1395" s="10">
        <f t="shared" ref="F1395:H1395" si="290">F1396+F1397</f>
        <v>0</v>
      </c>
      <c r="G1395" s="10">
        <f t="shared" si="290"/>
        <v>0</v>
      </c>
      <c r="H1395" s="10">
        <f t="shared" si="290"/>
        <v>10500000</v>
      </c>
      <c r="J1395" s="7"/>
    </row>
    <row r="1396" spans="1:10" hidden="1" x14ac:dyDescent="0.25">
      <c r="A1396" s="20" t="s">
        <v>64</v>
      </c>
      <c r="B1396" s="18" t="s">
        <v>65</v>
      </c>
      <c r="C1396" s="21">
        <v>10200000</v>
      </c>
      <c r="D1396" s="22">
        <v>1457539.58</v>
      </c>
      <c r="E1396" s="23">
        <f t="shared" si="288"/>
        <v>0.14289603725490196</v>
      </c>
      <c r="F1396" s="21"/>
      <c r="G1396" s="21"/>
      <c r="H1396" s="21">
        <f t="shared" ref="H1396:H1397" si="291">C1396+F1396-G1396</f>
        <v>10200000</v>
      </c>
      <c r="J1396" s="7"/>
    </row>
    <row r="1397" spans="1:10" hidden="1" x14ac:dyDescent="0.25">
      <c r="A1397" s="20" t="s">
        <v>66</v>
      </c>
      <c r="B1397" s="18" t="s">
        <v>67</v>
      </c>
      <c r="C1397" s="21">
        <v>300000</v>
      </c>
      <c r="D1397" s="22">
        <v>3805.34</v>
      </c>
      <c r="E1397" s="23">
        <f t="shared" si="288"/>
        <v>1.2684466666666666E-2</v>
      </c>
      <c r="F1397" s="21"/>
      <c r="G1397" s="21"/>
      <c r="H1397" s="21">
        <f t="shared" si="291"/>
        <v>300000</v>
      </c>
      <c r="J1397" s="7"/>
    </row>
    <row r="1398" spans="1:10" hidden="1" x14ac:dyDescent="0.25">
      <c r="A1398" s="19" t="s">
        <v>70</v>
      </c>
      <c r="B1398" s="18" t="s">
        <v>71</v>
      </c>
      <c r="C1398" s="10">
        <v>150000</v>
      </c>
      <c r="D1398" s="11">
        <v>10197.64</v>
      </c>
      <c r="E1398" s="12">
        <f t="shared" si="288"/>
        <v>6.7984266666666668E-2</v>
      </c>
      <c r="F1398" s="10">
        <f t="shared" ref="F1398:H1398" si="292">F1399</f>
        <v>0</v>
      </c>
      <c r="G1398" s="10">
        <f t="shared" si="292"/>
        <v>0</v>
      </c>
      <c r="H1398" s="10">
        <f t="shared" si="292"/>
        <v>150000</v>
      </c>
      <c r="J1398" s="7"/>
    </row>
    <row r="1399" spans="1:10" hidden="1" x14ac:dyDescent="0.25">
      <c r="A1399" s="20" t="s">
        <v>72</v>
      </c>
      <c r="B1399" s="18" t="s">
        <v>71</v>
      </c>
      <c r="C1399" s="21">
        <v>150000</v>
      </c>
      <c r="D1399" s="22">
        <v>10197.64</v>
      </c>
      <c r="E1399" s="23">
        <f t="shared" si="288"/>
        <v>6.7984266666666668E-2</v>
      </c>
      <c r="F1399" s="21"/>
      <c r="G1399" s="21"/>
      <c r="H1399" s="21">
        <f>C1399+F1399-G1399</f>
        <v>150000</v>
      </c>
      <c r="J1399" s="7"/>
    </row>
    <row r="1400" spans="1:10" hidden="1" x14ac:dyDescent="0.25">
      <c r="A1400" s="19" t="s">
        <v>73</v>
      </c>
      <c r="B1400" s="18" t="s">
        <v>74</v>
      </c>
      <c r="C1400" s="10">
        <v>1800000</v>
      </c>
      <c r="D1400" s="11">
        <v>241121.87</v>
      </c>
      <c r="E1400" s="12">
        <f t="shared" si="288"/>
        <v>0.13395659444444444</v>
      </c>
      <c r="F1400" s="10">
        <f t="shared" ref="F1400:H1400" si="293">F1401</f>
        <v>0</v>
      </c>
      <c r="G1400" s="10">
        <f t="shared" si="293"/>
        <v>0</v>
      </c>
      <c r="H1400" s="10">
        <f t="shared" si="293"/>
        <v>1800000</v>
      </c>
      <c r="J1400" s="7"/>
    </row>
    <row r="1401" spans="1:10" hidden="1" x14ac:dyDescent="0.25">
      <c r="A1401" s="20" t="s">
        <v>77</v>
      </c>
      <c r="B1401" s="18" t="s">
        <v>78</v>
      </c>
      <c r="C1401" s="21">
        <v>1800000</v>
      </c>
      <c r="D1401" s="22">
        <v>241121.87</v>
      </c>
      <c r="E1401" s="23">
        <f t="shared" si="288"/>
        <v>0.13395659444444444</v>
      </c>
      <c r="F1401" s="21"/>
      <c r="G1401" s="21"/>
      <c r="H1401" s="21">
        <f>C1401+F1401-G1401</f>
        <v>1800000</v>
      </c>
      <c r="J1401" s="7"/>
    </row>
    <row r="1402" spans="1:10" hidden="1" x14ac:dyDescent="0.25">
      <c r="A1402" s="19" t="s">
        <v>18</v>
      </c>
      <c r="B1402" s="18" t="s">
        <v>19</v>
      </c>
      <c r="C1402" s="10">
        <v>310000</v>
      </c>
      <c r="D1402" s="11">
        <v>81758.3</v>
      </c>
      <c r="E1402" s="12">
        <f t="shared" si="288"/>
        <v>0.26373645161290321</v>
      </c>
      <c r="F1402" s="10">
        <f>F1403+F1405+F1404</f>
        <v>0</v>
      </c>
      <c r="G1402" s="10">
        <f t="shared" ref="G1402:H1402" si="294">G1403+G1405+G1404</f>
        <v>0</v>
      </c>
      <c r="H1402" s="10">
        <f t="shared" si="294"/>
        <v>310000</v>
      </c>
      <c r="J1402" s="7"/>
    </row>
    <row r="1403" spans="1:10" hidden="1" x14ac:dyDescent="0.25">
      <c r="A1403" s="20" t="s">
        <v>20</v>
      </c>
      <c r="B1403" s="18" t="s">
        <v>21</v>
      </c>
      <c r="C1403" s="21">
        <v>50000</v>
      </c>
      <c r="D1403" s="22">
        <v>10000</v>
      </c>
      <c r="E1403" s="23">
        <f t="shared" si="288"/>
        <v>0.2</v>
      </c>
      <c r="F1403" s="21"/>
      <c r="G1403" s="21"/>
      <c r="H1403" s="21">
        <f t="shared" ref="H1403:H1405" si="295">C1403+F1403-G1403</f>
        <v>50000</v>
      </c>
      <c r="J1403" s="7"/>
    </row>
    <row r="1404" spans="1:10" hidden="1" x14ac:dyDescent="0.25">
      <c r="A1404" s="20" t="s">
        <v>79</v>
      </c>
      <c r="B1404" s="18" t="s">
        <v>80</v>
      </c>
      <c r="C1404" s="21">
        <v>210000</v>
      </c>
      <c r="D1404" s="22">
        <v>66758.3</v>
      </c>
      <c r="E1404" s="23">
        <f t="shared" si="288"/>
        <v>0.31789666666666666</v>
      </c>
      <c r="F1404" s="21"/>
      <c r="G1404" s="21"/>
      <c r="H1404" s="21">
        <f t="shared" si="295"/>
        <v>210000</v>
      </c>
      <c r="J1404" s="7"/>
    </row>
    <row r="1405" spans="1:10" hidden="1" x14ac:dyDescent="0.25">
      <c r="A1405" s="20" t="s">
        <v>22</v>
      </c>
      <c r="B1405" s="18" t="s">
        <v>23</v>
      </c>
      <c r="C1405" s="21">
        <v>50000</v>
      </c>
      <c r="D1405" s="22">
        <v>5000</v>
      </c>
      <c r="E1405" s="23">
        <f t="shared" si="288"/>
        <v>0.1</v>
      </c>
      <c r="F1405" s="21"/>
      <c r="G1405" s="21"/>
      <c r="H1405" s="21">
        <f t="shared" si="295"/>
        <v>50000</v>
      </c>
      <c r="J1405" s="7"/>
    </row>
    <row r="1406" spans="1:10" hidden="1" x14ac:dyDescent="0.25">
      <c r="A1406" s="19" t="s">
        <v>30</v>
      </c>
      <c r="B1406" s="18" t="s">
        <v>31</v>
      </c>
      <c r="C1406" s="10">
        <v>160000</v>
      </c>
      <c r="D1406" s="11">
        <v>128000</v>
      </c>
      <c r="E1406" s="12">
        <f t="shared" si="288"/>
        <v>0.8</v>
      </c>
      <c r="F1406" s="10">
        <f>F1407+F1408+F1409</f>
        <v>0</v>
      </c>
      <c r="G1406" s="10">
        <f>G1407+G1408+G1409</f>
        <v>0</v>
      </c>
      <c r="H1406" s="10">
        <f>H1407+H1408+H1409</f>
        <v>160000</v>
      </c>
      <c r="J1406" s="7"/>
    </row>
    <row r="1407" spans="1:10" hidden="1" x14ac:dyDescent="0.25">
      <c r="A1407" s="20" t="s">
        <v>32</v>
      </c>
      <c r="B1407" s="18" t="s">
        <v>33</v>
      </c>
      <c r="C1407" s="21">
        <v>150000</v>
      </c>
      <c r="D1407" s="22">
        <v>62000</v>
      </c>
      <c r="E1407" s="23">
        <f t="shared" si="288"/>
        <v>0.41333333333333333</v>
      </c>
      <c r="F1407" s="21"/>
      <c r="G1407" s="21"/>
      <c r="H1407" s="21">
        <f t="shared" ref="H1407:H1409" si="296">C1407+F1407-G1407</f>
        <v>150000</v>
      </c>
      <c r="J1407" s="7"/>
    </row>
    <row r="1408" spans="1:10" hidden="1" x14ac:dyDescent="0.25">
      <c r="A1408" s="20" t="s">
        <v>87</v>
      </c>
      <c r="B1408" s="18" t="s">
        <v>88</v>
      </c>
      <c r="C1408" s="21">
        <v>5000</v>
      </c>
      <c r="D1408" s="22">
        <v>65000</v>
      </c>
      <c r="E1408" s="23">
        <f t="shared" si="288"/>
        <v>13</v>
      </c>
      <c r="F1408" s="21"/>
      <c r="G1408" s="21"/>
      <c r="H1408" s="21">
        <f t="shared" si="296"/>
        <v>5000</v>
      </c>
      <c r="J1408" s="7"/>
    </row>
    <row r="1409" spans="1:10" hidden="1" x14ac:dyDescent="0.25">
      <c r="A1409" s="20" t="s">
        <v>34</v>
      </c>
      <c r="B1409" s="18" t="s">
        <v>35</v>
      </c>
      <c r="C1409" s="21">
        <v>5000</v>
      </c>
      <c r="D1409" s="22">
        <v>1000</v>
      </c>
      <c r="E1409" s="23">
        <f t="shared" si="288"/>
        <v>0.2</v>
      </c>
      <c r="F1409" s="21"/>
      <c r="G1409" s="21"/>
      <c r="H1409" s="21">
        <f t="shared" si="296"/>
        <v>5000</v>
      </c>
      <c r="J1409" s="7"/>
    </row>
    <row r="1410" spans="1:10" hidden="1" x14ac:dyDescent="0.25">
      <c r="A1410" s="19" t="s">
        <v>24</v>
      </c>
      <c r="B1410" s="18" t="s">
        <v>25</v>
      </c>
      <c r="C1410" s="10">
        <v>375000</v>
      </c>
      <c r="D1410" s="11">
        <v>57000</v>
      </c>
      <c r="E1410" s="12">
        <f t="shared" si="288"/>
        <v>0.152</v>
      </c>
      <c r="F1410" s="10">
        <f>F1411+F1412+F1413+F1417+F1414+F1415+F1416+F1418</f>
        <v>0</v>
      </c>
      <c r="G1410" s="10">
        <f t="shared" ref="G1410:H1410" si="297">G1411+G1412+G1413+G1417+G1414+G1415+G1416+G1418</f>
        <v>0</v>
      </c>
      <c r="H1410" s="10">
        <f t="shared" si="297"/>
        <v>375000</v>
      </c>
      <c r="J1410" s="7"/>
    </row>
    <row r="1411" spans="1:10" hidden="1" x14ac:dyDescent="0.25">
      <c r="A1411" s="20" t="s">
        <v>89</v>
      </c>
      <c r="B1411" s="18" t="s">
        <v>90</v>
      </c>
      <c r="C1411" s="21">
        <v>70000</v>
      </c>
      <c r="D1411" s="22">
        <v>10000</v>
      </c>
      <c r="E1411" s="23">
        <f t="shared" si="288"/>
        <v>0.14285714285714285</v>
      </c>
      <c r="F1411" s="21"/>
      <c r="G1411" s="21"/>
      <c r="H1411" s="21">
        <f t="shared" ref="H1411:H1418" si="298">C1411+F1411-G1411</f>
        <v>70000</v>
      </c>
      <c r="J1411" s="7"/>
    </row>
    <row r="1412" spans="1:10" hidden="1" x14ac:dyDescent="0.25">
      <c r="A1412" s="20" t="s">
        <v>91</v>
      </c>
      <c r="B1412" s="18" t="s">
        <v>92</v>
      </c>
      <c r="C1412" s="21">
        <v>50000</v>
      </c>
      <c r="D1412" s="22">
        <v>15000</v>
      </c>
      <c r="E1412" s="23">
        <f t="shared" si="288"/>
        <v>0.3</v>
      </c>
      <c r="F1412" s="21"/>
      <c r="G1412" s="21"/>
      <c r="H1412" s="21">
        <f t="shared" si="298"/>
        <v>50000</v>
      </c>
      <c r="J1412" s="7"/>
    </row>
    <row r="1413" spans="1:10" hidden="1" x14ac:dyDescent="0.25">
      <c r="A1413" s="20" t="s">
        <v>93</v>
      </c>
      <c r="B1413" s="18" t="s">
        <v>94</v>
      </c>
      <c r="C1413" s="21">
        <v>20000</v>
      </c>
      <c r="D1413" s="22">
        <v>10000</v>
      </c>
      <c r="E1413" s="23">
        <f t="shared" si="288"/>
        <v>0.5</v>
      </c>
      <c r="F1413" s="21"/>
      <c r="G1413" s="21"/>
      <c r="H1413" s="21">
        <f t="shared" si="298"/>
        <v>20000</v>
      </c>
      <c r="J1413" s="7"/>
    </row>
    <row r="1414" spans="1:10" hidden="1" x14ac:dyDescent="0.25">
      <c r="A1414" s="20" t="s">
        <v>97</v>
      </c>
      <c r="B1414" s="18" t="s">
        <v>98</v>
      </c>
      <c r="C1414" s="21">
        <v>120000</v>
      </c>
      <c r="D1414" s="22">
        <v>20000</v>
      </c>
      <c r="E1414" s="23">
        <f t="shared" si="288"/>
        <v>0.16666666666666666</v>
      </c>
      <c r="F1414" s="21"/>
      <c r="G1414" s="21"/>
      <c r="H1414" s="21">
        <f t="shared" si="298"/>
        <v>120000</v>
      </c>
      <c r="J1414" s="7"/>
    </row>
    <row r="1415" spans="1:10" hidden="1" x14ac:dyDescent="0.25">
      <c r="A1415" s="20" t="s">
        <v>36</v>
      </c>
      <c r="B1415" s="18" t="s">
        <v>37</v>
      </c>
      <c r="C1415" s="21">
        <v>5000</v>
      </c>
      <c r="D1415" s="22">
        <v>1000</v>
      </c>
      <c r="E1415" s="23">
        <f t="shared" si="288"/>
        <v>0.2</v>
      </c>
      <c r="F1415" s="21"/>
      <c r="G1415" s="21"/>
      <c r="H1415" s="21">
        <f t="shared" si="298"/>
        <v>5000</v>
      </c>
      <c r="J1415" s="7"/>
    </row>
    <row r="1416" spans="1:10" hidden="1" x14ac:dyDescent="0.25">
      <c r="A1416" s="20" t="s">
        <v>26</v>
      </c>
      <c r="B1416" s="18" t="s">
        <v>27</v>
      </c>
      <c r="C1416" s="21">
        <v>100000</v>
      </c>
      <c r="D1416" s="22"/>
      <c r="E1416" s="23">
        <f t="shared" si="288"/>
        <v>0</v>
      </c>
      <c r="F1416" s="21"/>
      <c r="G1416" s="21"/>
      <c r="H1416" s="21">
        <f t="shared" si="298"/>
        <v>100000</v>
      </c>
      <c r="J1416" s="7"/>
    </row>
    <row r="1417" spans="1:10" hidden="1" x14ac:dyDescent="0.25">
      <c r="A1417" s="20" t="s">
        <v>155</v>
      </c>
      <c r="B1417" s="18" t="s">
        <v>156</v>
      </c>
      <c r="C1417" s="21">
        <v>5000</v>
      </c>
      <c r="D1417" s="22"/>
      <c r="E1417" s="23">
        <f t="shared" si="288"/>
        <v>0</v>
      </c>
      <c r="F1417" s="21"/>
      <c r="G1417" s="21"/>
      <c r="H1417" s="21">
        <f t="shared" si="298"/>
        <v>5000</v>
      </c>
      <c r="J1417" s="7"/>
    </row>
    <row r="1418" spans="1:10" hidden="1" x14ac:dyDescent="0.25">
      <c r="A1418" s="20" t="s">
        <v>38</v>
      </c>
      <c r="B1418" s="18" t="s">
        <v>39</v>
      </c>
      <c r="C1418" s="21">
        <v>5000</v>
      </c>
      <c r="D1418" s="22">
        <v>1000</v>
      </c>
      <c r="E1418" s="23">
        <f t="shared" si="288"/>
        <v>0.2</v>
      </c>
      <c r="F1418" s="21"/>
      <c r="G1418" s="21"/>
      <c r="H1418" s="21">
        <f t="shared" si="298"/>
        <v>5000</v>
      </c>
      <c r="J1418" s="7"/>
    </row>
    <row r="1419" spans="1:10" hidden="1" x14ac:dyDescent="0.25">
      <c r="A1419" s="19" t="s">
        <v>99</v>
      </c>
      <c r="B1419" s="18" t="s">
        <v>100</v>
      </c>
      <c r="C1419" s="10">
        <v>10000</v>
      </c>
      <c r="D1419" s="11">
        <v>6000</v>
      </c>
      <c r="E1419" s="12">
        <f t="shared" si="288"/>
        <v>0.6</v>
      </c>
      <c r="F1419" s="10">
        <f t="shared" ref="F1419:H1419" si="299">F1420</f>
        <v>0</v>
      </c>
      <c r="G1419" s="10">
        <f t="shared" si="299"/>
        <v>0</v>
      </c>
      <c r="H1419" s="10">
        <f t="shared" si="299"/>
        <v>10000</v>
      </c>
      <c r="J1419" s="7"/>
    </row>
    <row r="1420" spans="1:10" hidden="1" x14ac:dyDescent="0.25">
      <c r="A1420" s="20" t="s">
        <v>101</v>
      </c>
      <c r="B1420" s="18" t="s">
        <v>100</v>
      </c>
      <c r="C1420" s="21">
        <v>10000</v>
      </c>
      <c r="D1420" s="22">
        <v>6000</v>
      </c>
      <c r="E1420" s="23">
        <f t="shared" si="288"/>
        <v>0.6</v>
      </c>
      <c r="F1420" s="21"/>
      <c r="G1420" s="21"/>
      <c r="H1420" s="21">
        <f>C1420+F1420-G1420</f>
        <v>10000</v>
      </c>
      <c r="J1420" s="7"/>
    </row>
    <row r="1421" spans="1:10" hidden="1" x14ac:dyDescent="0.25">
      <c r="A1421" s="19" t="s">
        <v>42</v>
      </c>
      <c r="B1421" s="18" t="s">
        <v>43</v>
      </c>
      <c r="C1421" s="10">
        <v>45000</v>
      </c>
      <c r="D1421" s="11">
        <v>5550</v>
      </c>
      <c r="E1421" s="12">
        <f t="shared" si="288"/>
        <v>0.12333333333333334</v>
      </c>
      <c r="F1421" s="10">
        <f>F1422+F1423+F1426+F1424+F1425</f>
        <v>0</v>
      </c>
      <c r="G1421" s="10">
        <f t="shared" ref="G1421:H1421" si="300">G1422+G1423+G1426+G1424+G1425</f>
        <v>0</v>
      </c>
      <c r="H1421" s="10">
        <f t="shared" si="300"/>
        <v>45000</v>
      </c>
      <c r="J1421" s="7"/>
    </row>
    <row r="1422" spans="1:10" hidden="1" x14ac:dyDescent="0.25">
      <c r="A1422" s="20" t="s">
        <v>102</v>
      </c>
      <c r="B1422" s="18" t="s">
        <v>103</v>
      </c>
      <c r="C1422" s="21">
        <v>5000</v>
      </c>
      <c r="D1422" s="22"/>
      <c r="E1422" s="23">
        <f t="shared" si="288"/>
        <v>0</v>
      </c>
      <c r="F1422" s="21"/>
      <c r="G1422" s="21"/>
      <c r="H1422" s="21">
        <f t="shared" ref="H1422:H1426" si="301">C1422+F1422-G1422</f>
        <v>5000</v>
      </c>
      <c r="J1422" s="7"/>
    </row>
    <row r="1423" spans="1:10" hidden="1" x14ac:dyDescent="0.25">
      <c r="A1423" s="20" t="s">
        <v>104</v>
      </c>
      <c r="B1423" s="18" t="s">
        <v>105</v>
      </c>
      <c r="C1423" s="21">
        <v>10000</v>
      </c>
      <c r="D1423" s="22">
        <v>1000</v>
      </c>
      <c r="E1423" s="23">
        <f t="shared" si="288"/>
        <v>0.1</v>
      </c>
      <c r="F1423" s="21"/>
      <c r="G1423" s="21"/>
      <c r="H1423" s="21">
        <f t="shared" si="301"/>
        <v>10000</v>
      </c>
      <c r="J1423" s="7"/>
    </row>
    <row r="1424" spans="1:10" hidden="1" x14ac:dyDescent="0.25">
      <c r="A1424" s="20" t="s">
        <v>108</v>
      </c>
      <c r="B1424" s="18" t="s">
        <v>109</v>
      </c>
      <c r="C1424" s="21">
        <v>15000</v>
      </c>
      <c r="D1424" s="22">
        <v>2550</v>
      </c>
      <c r="E1424" s="23">
        <f t="shared" si="288"/>
        <v>0.17</v>
      </c>
      <c r="F1424" s="21"/>
      <c r="G1424" s="21"/>
      <c r="H1424" s="21">
        <f t="shared" si="301"/>
        <v>15000</v>
      </c>
      <c r="J1424" s="7"/>
    </row>
    <row r="1425" spans="1:10" hidden="1" x14ac:dyDescent="0.25">
      <c r="A1425" s="20" t="s">
        <v>44</v>
      </c>
      <c r="B1425" s="18" t="s">
        <v>45</v>
      </c>
      <c r="C1425" s="21">
        <v>10000</v>
      </c>
      <c r="D1425" s="22"/>
      <c r="E1425" s="23">
        <f t="shared" si="288"/>
        <v>0</v>
      </c>
      <c r="F1425" s="21"/>
      <c r="G1425" s="21"/>
      <c r="H1425" s="21">
        <f t="shared" si="301"/>
        <v>10000</v>
      </c>
      <c r="J1425" s="7"/>
    </row>
    <row r="1426" spans="1:10" hidden="1" x14ac:dyDescent="0.25">
      <c r="A1426" s="20" t="s">
        <v>110</v>
      </c>
      <c r="B1426" s="18" t="s">
        <v>43</v>
      </c>
      <c r="C1426" s="21">
        <v>5000</v>
      </c>
      <c r="D1426" s="22">
        <v>2000</v>
      </c>
      <c r="E1426" s="23">
        <f t="shared" si="288"/>
        <v>0.4</v>
      </c>
      <c r="F1426" s="21"/>
      <c r="G1426" s="21"/>
      <c r="H1426" s="21">
        <f t="shared" si="301"/>
        <v>5000</v>
      </c>
      <c r="J1426" s="7"/>
    </row>
    <row r="1427" spans="1:10" hidden="1" x14ac:dyDescent="0.25">
      <c r="A1427" s="19" t="s">
        <v>277</v>
      </c>
      <c r="B1427" s="18" t="s">
        <v>278</v>
      </c>
      <c r="C1427" s="10">
        <v>8000</v>
      </c>
      <c r="D1427" s="11"/>
      <c r="E1427" s="12">
        <f t="shared" si="288"/>
        <v>0</v>
      </c>
      <c r="F1427" s="10">
        <f t="shared" ref="F1427:H1427" si="302">F1428</f>
        <v>0</v>
      </c>
      <c r="G1427" s="10">
        <f t="shared" si="302"/>
        <v>0</v>
      </c>
      <c r="H1427" s="10">
        <f t="shared" si="302"/>
        <v>8000</v>
      </c>
      <c r="J1427" s="7"/>
    </row>
    <row r="1428" spans="1:10" hidden="1" x14ac:dyDescent="0.25">
      <c r="A1428" s="20" t="s">
        <v>279</v>
      </c>
      <c r="B1428" s="18" t="s">
        <v>280</v>
      </c>
      <c r="C1428" s="21">
        <v>8000</v>
      </c>
      <c r="D1428" s="22"/>
      <c r="E1428" s="23">
        <f t="shared" si="288"/>
        <v>0</v>
      </c>
      <c r="F1428" s="21"/>
      <c r="G1428" s="21"/>
      <c r="H1428" s="21">
        <f>C1428+F1428-G1428</f>
        <v>8000</v>
      </c>
      <c r="J1428" s="7"/>
    </row>
    <row r="1429" spans="1:10" hidden="1" x14ac:dyDescent="0.25">
      <c r="A1429" s="19" t="s">
        <v>111</v>
      </c>
      <c r="B1429" s="18" t="s">
        <v>112</v>
      </c>
      <c r="C1429" s="10">
        <v>5500</v>
      </c>
      <c r="D1429" s="11">
        <v>3000</v>
      </c>
      <c r="E1429" s="12">
        <f t="shared" si="288"/>
        <v>0.54545454545454541</v>
      </c>
      <c r="F1429" s="10">
        <f>F1431+F1430</f>
        <v>0</v>
      </c>
      <c r="G1429" s="10">
        <f t="shared" ref="G1429:H1429" si="303">G1431+G1430</f>
        <v>0</v>
      </c>
      <c r="H1429" s="10">
        <f t="shared" si="303"/>
        <v>5500</v>
      </c>
      <c r="J1429" s="7"/>
    </row>
    <row r="1430" spans="1:10" hidden="1" x14ac:dyDescent="0.25">
      <c r="A1430" s="20" t="s">
        <v>113</v>
      </c>
      <c r="B1430" s="18" t="s">
        <v>114</v>
      </c>
      <c r="C1430" s="21">
        <v>5000</v>
      </c>
      <c r="D1430" s="22">
        <v>3000</v>
      </c>
      <c r="E1430" s="23">
        <f t="shared" si="288"/>
        <v>0.6</v>
      </c>
      <c r="F1430" s="21"/>
      <c r="G1430" s="21"/>
      <c r="H1430" s="21">
        <f t="shared" ref="H1430:H1431" si="304">C1430+F1430-G1430</f>
        <v>5000</v>
      </c>
      <c r="J1430" s="7"/>
    </row>
    <row r="1431" spans="1:10" hidden="1" x14ac:dyDescent="0.25">
      <c r="A1431" s="20" t="s">
        <v>115</v>
      </c>
      <c r="B1431" s="18" t="s">
        <v>116</v>
      </c>
      <c r="C1431" s="21">
        <v>500</v>
      </c>
      <c r="D1431" s="22"/>
      <c r="E1431" s="23">
        <f t="shared" si="288"/>
        <v>0</v>
      </c>
      <c r="F1431" s="21"/>
      <c r="G1431" s="21"/>
      <c r="H1431" s="21">
        <f t="shared" si="304"/>
        <v>500</v>
      </c>
      <c r="J1431" s="7"/>
    </row>
    <row r="1432" spans="1:10" hidden="1" x14ac:dyDescent="0.25">
      <c r="A1432" s="19" t="s">
        <v>123</v>
      </c>
      <c r="B1432" s="18" t="s">
        <v>124</v>
      </c>
      <c r="C1432" s="10">
        <v>12000</v>
      </c>
      <c r="D1432" s="11">
        <v>12000</v>
      </c>
      <c r="E1432" s="12">
        <f t="shared" si="288"/>
        <v>1</v>
      </c>
      <c r="F1432" s="10">
        <f>F1434+F1433+F1435</f>
        <v>0</v>
      </c>
      <c r="G1432" s="10">
        <f t="shared" ref="G1432:H1432" si="305">G1434+G1433+G1435</f>
        <v>0</v>
      </c>
      <c r="H1432" s="10">
        <f t="shared" si="305"/>
        <v>12000</v>
      </c>
      <c r="J1432" s="7"/>
    </row>
    <row r="1433" spans="1:10" hidden="1" x14ac:dyDescent="0.25">
      <c r="A1433" s="20" t="s">
        <v>129</v>
      </c>
      <c r="B1433" s="18" t="s">
        <v>130</v>
      </c>
      <c r="C1433" s="21">
        <v>5000</v>
      </c>
      <c r="D1433" s="22">
        <v>5000</v>
      </c>
      <c r="E1433" s="23">
        <f t="shared" si="288"/>
        <v>1</v>
      </c>
      <c r="F1433" s="21"/>
      <c r="G1433" s="21"/>
      <c r="H1433" s="21">
        <f t="shared" ref="H1433:H1435" si="306">C1433+F1433-G1433</f>
        <v>5000</v>
      </c>
      <c r="J1433" s="7"/>
    </row>
    <row r="1434" spans="1:10" hidden="1" x14ac:dyDescent="0.25">
      <c r="A1434" s="20" t="s">
        <v>200</v>
      </c>
      <c r="B1434" s="18" t="s">
        <v>201</v>
      </c>
      <c r="C1434" s="21">
        <v>2000</v>
      </c>
      <c r="D1434" s="22">
        <v>2000</v>
      </c>
      <c r="E1434" s="23">
        <f t="shared" si="288"/>
        <v>1</v>
      </c>
      <c r="F1434" s="21"/>
      <c r="G1434" s="21"/>
      <c r="H1434" s="21">
        <f t="shared" si="306"/>
        <v>2000</v>
      </c>
      <c r="J1434" s="7"/>
    </row>
    <row r="1435" spans="1:10" hidden="1" x14ac:dyDescent="0.25">
      <c r="A1435" s="20" t="s">
        <v>218</v>
      </c>
      <c r="B1435" s="18" t="s">
        <v>219</v>
      </c>
      <c r="C1435" s="21">
        <v>5000</v>
      </c>
      <c r="D1435" s="22">
        <v>5000</v>
      </c>
      <c r="E1435" s="23">
        <f t="shared" si="288"/>
        <v>1</v>
      </c>
      <c r="F1435" s="21"/>
      <c r="G1435" s="21"/>
      <c r="H1435" s="21">
        <f t="shared" si="306"/>
        <v>5000</v>
      </c>
      <c r="J1435" s="7"/>
    </row>
    <row r="1436" spans="1:10" hidden="1" x14ac:dyDescent="0.25">
      <c r="A1436" s="19" t="s">
        <v>208</v>
      </c>
      <c r="B1436" s="18" t="s">
        <v>209</v>
      </c>
      <c r="C1436" s="10">
        <v>70000</v>
      </c>
      <c r="D1436" s="11"/>
      <c r="E1436" s="12">
        <f t="shared" si="288"/>
        <v>0</v>
      </c>
      <c r="F1436" s="10">
        <f t="shared" ref="F1436:H1436" si="307">F1437</f>
        <v>0</v>
      </c>
      <c r="G1436" s="10">
        <f t="shared" si="307"/>
        <v>0</v>
      </c>
      <c r="H1436" s="10">
        <f t="shared" si="307"/>
        <v>70000</v>
      </c>
      <c r="J1436" s="7"/>
    </row>
    <row r="1437" spans="1:10" hidden="1" x14ac:dyDescent="0.25">
      <c r="A1437" s="20" t="s">
        <v>210</v>
      </c>
      <c r="B1437" s="18" t="s">
        <v>211</v>
      </c>
      <c r="C1437" s="21">
        <v>70000</v>
      </c>
      <c r="D1437" s="22"/>
      <c r="E1437" s="23">
        <f t="shared" si="288"/>
        <v>0</v>
      </c>
      <c r="F1437" s="21"/>
      <c r="G1437" s="21"/>
      <c r="H1437" s="21">
        <f>C1437+F1437-G1437</f>
        <v>70000</v>
      </c>
      <c r="J1437" s="7"/>
    </row>
    <row r="1438" spans="1:10" hidden="1" x14ac:dyDescent="0.25">
      <c r="A1438" s="13" t="s">
        <v>328</v>
      </c>
      <c r="B1438" s="14" t="s">
        <v>329</v>
      </c>
      <c r="C1438" s="10">
        <v>273805040</v>
      </c>
      <c r="D1438" s="11">
        <v>85054181.349999994</v>
      </c>
      <c r="E1438" s="12">
        <f t="shared" si="288"/>
        <v>0.31063774921747239</v>
      </c>
      <c r="F1438" s="10">
        <f>F1439</f>
        <v>0</v>
      </c>
      <c r="G1438" s="10">
        <f>G1439</f>
        <v>0</v>
      </c>
      <c r="H1438" s="10">
        <f>H1439</f>
        <v>273805040</v>
      </c>
      <c r="J1438" s="7"/>
    </row>
    <row r="1439" spans="1:10" hidden="1" x14ac:dyDescent="0.25">
      <c r="A1439" s="15" t="s">
        <v>330</v>
      </c>
      <c r="B1439" s="16" t="s">
        <v>331</v>
      </c>
      <c r="C1439" s="10">
        <v>273805040</v>
      </c>
      <c r="D1439" s="11">
        <v>85054181.349999994</v>
      </c>
      <c r="E1439" s="12">
        <f t="shared" si="288"/>
        <v>0.31063774921747239</v>
      </c>
      <c r="F1439" s="10">
        <f>F1440+F1489+F1504</f>
        <v>0</v>
      </c>
      <c r="G1439" s="10">
        <f>G1440+G1489+G1504</f>
        <v>0</v>
      </c>
      <c r="H1439" s="10">
        <f>H1440+H1489+H1504</f>
        <v>273805040</v>
      </c>
      <c r="J1439" s="7"/>
    </row>
    <row r="1440" spans="1:10" hidden="1" x14ac:dyDescent="0.25">
      <c r="A1440" s="17" t="s">
        <v>16</v>
      </c>
      <c r="B1440" s="18" t="s">
        <v>17</v>
      </c>
      <c r="C1440" s="10">
        <v>273076900</v>
      </c>
      <c r="D1440" s="11">
        <v>84944848.599999994</v>
      </c>
      <c r="E1440" s="12">
        <f t="shared" si="288"/>
        <v>0.31106566904780297</v>
      </c>
      <c r="F1440" s="10">
        <f>F1441+F1444+F1446+F1449+F1454+F1460+F1470+F1472+F1478+F1480+F1483+F1487</f>
        <v>0</v>
      </c>
      <c r="G1440" s="10">
        <f>G1441+G1444+G1446+G1449+G1454+G1460+G1470+G1472+G1478+G1480+G1483+G1487</f>
        <v>0</v>
      </c>
      <c r="H1440" s="10">
        <f>H1441+H1444+H1446+H1449+H1454+H1460+H1470+H1472+H1478+H1480+H1483+H1487</f>
        <v>273076900</v>
      </c>
      <c r="J1440" s="7"/>
    </row>
    <row r="1441" spans="1:10" hidden="1" x14ac:dyDescent="0.25">
      <c r="A1441" s="19" t="s">
        <v>62</v>
      </c>
      <c r="B1441" s="18" t="s">
        <v>63</v>
      </c>
      <c r="C1441" s="10">
        <v>189607000</v>
      </c>
      <c r="D1441" s="11">
        <v>60682027.850000001</v>
      </c>
      <c r="E1441" s="12">
        <f t="shared" si="288"/>
        <v>0.32004107364179596</v>
      </c>
      <c r="F1441" s="10">
        <f t="shared" ref="F1441:H1441" si="308">F1442+F1443</f>
        <v>0</v>
      </c>
      <c r="G1441" s="10">
        <f t="shared" si="308"/>
        <v>0</v>
      </c>
      <c r="H1441" s="10">
        <f t="shared" si="308"/>
        <v>189607000</v>
      </c>
      <c r="J1441" s="7"/>
    </row>
    <row r="1442" spans="1:10" hidden="1" x14ac:dyDescent="0.25">
      <c r="A1442" s="20" t="s">
        <v>64</v>
      </c>
      <c r="B1442" s="18" t="s">
        <v>65</v>
      </c>
      <c r="C1442" s="21">
        <v>188647000</v>
      </c>
      <c r="D1442" s="22">
        <v>60329018.799999997</v>
      </c>
      <c r="E1442" s="23">
        <f t="shared" si="288"/>
        <v>0.31979845319565114</v>
      </c>
      <c r="F1442" s="21"/>
      <c r="G1442" s="21"/>
      <c r="H1442" s="21">
        <f t="shared" ref="H1442:H1443" si="309">C1442+F1442-G1442</f>
        <v>188647000</v>
      </c>
      <c r="J1442" s="7"/>
    </row>
    <row r="1443" spans="1:10" hidden="1" x14ac:dyDescent="0.25">
      <c r="A1443" s="20" t="s">
        <v>66</v>
      </c>
      <c r="B1443" s="18" t="s">
        <v>67</v>
      </c>
      <c r="C1443" s="21">
        <v>960000</v>
      </c>
      <c r="D1443" s="22">
        <v>353009.05</v>
      </c>
      <c r="E1443" s="23">
        <f t="shared" si="288"/>
        <v>0.36771776041666665</v>
      </c>
      <c r="F1443" s="21"/>
      <c r="G1443" s="21"/>
      <c r="H1443" s="21">
        <f t="shared" si="309"/>
        <v>960000</v>
      </c>
      <c r="J1443" s="7"/>
    </row>
    <row r="1444" spans="1:10" hidden="1" x14ac:dyDescent="0.25">
      <c r="A1444" s="19" t="s">
        <v>70</v>
      </c>
      <c r="B1444" s="18" t="s">
        <v>71</v>
      </c>
      <c r="C1444" s="10">
        <v>4272000</v>
      </c>
      <c r="D1444" s="11">
        <v>454116.74</v>
      </c>
      <c r="E1444" s="12">
        <f t="shared" si="288"/>
        <v>0.10630073501872658</v>
      </c>
      <c r="F1444" s="10">
        <f t="shared" ref="F1444:H1444" si="310">F1445</f>
        <v>0</v>
      </c>
      <c r="G1444" s="10">
        <f t="shared" si="310"/>
        <v>0</v>
      </c>
      <c r="H1444" s="10">
        <f t="shared" si="310"/>
        <v>4272000</v>
      </c>
      <c r="J1444" s="7"/>
    </row>
    <row r="1445" spans="1:10" hidden="1" x14ac:dyDescent="0.25">
      <c r="A1445" s="20" t="s">
        <v>72</v>
      </c>
      <c r="B1445" s="18" t="s">
        <v>71</v>
      </c>
      <c r="C1445" s="21">
        <v>4272000</v>
      </c>
      <c r="D1445" s="22">
        <v>454116.74</v>
      </c>
      <c r="E1445" s="23">
        <f t="shared" si="288"/>
        <v>0.10630073501872658</v>
      </c>
      <c r="F1445" s="21"/>
      <c r="G1445" s="21"/>
      <c r="H1445" s="21">
        <f>C1445+F1445-G1445</f>
        <v>4272000</v>
      </c>
      <c r="J1445" s="7"/>
    </row>
    <row r="1446" spans="1:10" hidden="1" x14ac:dyDescent="0.25">
      <c r="A1446" s="19" t="s">
        <v>73</v>
      </c>
      <c r="B1446" s="18" t="s">
        <v>74</v>
      </c>
      <c r="C1446" s="10">
        <v>33928000</v>
      </c>
      <c r="D1446" s="11">
        <v>10831129.5</v>
      </c>
      <c r="E1446" s="12">
        <f t="shared" si="288"/>
        <v>0.31923866717755245</v>
      </c>
      <c r="F1446" s="10">
        <f t="shared" ref="F1446:H1446" si="311">F1447+F1448</f>
        <v>0</v>
      </c>
      <c r="G1446" s="10">
        <f t="shared" si="311"/>
        <v>0</v>
      </c>
      <c r="H1446" s="10">
        <f t="shared" si="311"/>
        <v>33928000</v>
      </c>
      <c r="J1446" s="7"/>
    </row>
    <row r="1447" spans="1:10" hidden="1" x14ac:dyDescent="0.25">
      <c r="A1447" s="20" t="s">
        <v>75</v>
      </c>
      <c r="B1447" s="18" t="s">
        <v>76</v>
      </c>
      <c r="C1447" s="21">
        <v>3360000</v>
      </c>
      <c r="D1447" s="22">
        <v>998924.61</v>
      </c>
      <c r="E1447" s="23">
        <f t="shared" si="288"/>
        <v>0.29729899107142854</v>
      </c>
      <c r="F1447" s="21"/>
      <c r="G1447" s="21"/>
      <c r="H1447" s="21">
        <f t="shared" ref="H1447:H1448" si="312">C1447+F1447-G1447</f>
        <v>3360000</v>
      </c>
      <c r="J1447" s="7"/>
    </row>
    <row r="1448" spans="1:10" hidden="1" x14ac:dyDescent="0.25">
      <c r="A1448" s="20" t="s">
        <v>77</v>
      </c>
      <c r="B1448" s="18" t="s">
        <v>78</v>
      </c>
      <c r="C1448" s="21">
        <v>30568000</v>
      </c>
      <c r="D1448" s="22">
        <v>9832204.8900000006</v>
      </c>
      <c r="E1448" s="23">
        <f t="shared" si="288"/>
        <v>0.32165025157026961</v>
      </c>
      <c r="F1448" s="21"/>
      <c r="G1448" s="21"/>
      <c r="H1448" s="21">
        <f t="shared" si="312"/>
        <v>30568000</v>
      </c>
      <c r="J1448" s="7"/>
    </row>
    <row r="1449" spans="1:10" hidden="1" x14ac:dyDescent="0.25">
      <c r="A1449" s="19" t="s">
        <v>18</v>
      </c>
      <c r="B1449" s="18" t="s">
        <v>19</v>
      </c>
      <c r="C1449" s="10">
        <v>5676000</v>
      </c>
      <c r="D1449" s="11">
        <v>1721467.29</v>
      </c>
      <c r="E1449" s="12">
        <f t="shared" si="288"/>
        <v>0.30328881078224101</v>
      </c>
      <c r="F1449" s="10">
        <f>F1450+F1451+F1452+F1453</f>
        <v>0</v>
      </c>
      <c r="G1449" s="10">
        <f>G1450+G1451+G1452+G1453</f>
        <v>0</v>
      </c>
      <c r="H1449" s="10">
        <f>H1450+H1451+H1452+H1453</f>
        <v>5676000</v>
      </c>
      <c r="J1449" s="7"/>
    </row>
    <row r="1450" spans="1:10" hidden="1" x14ac:dyDescent="0.25">
      <c r="A1450" s="20" t="s">
        <v>20</v>
      </c>
      <c r="B1450" s="18" t="s">
        <v>21</v>
      </c>
      <c r="C1450" s="21">
        <v>542000</v>
      </c>
      <c r="D1450" s="22">
        <v>40356.42</v>
      </c>
      <c r="E1450" s="23">
        <f t="shared" si="288"/>
        <v>7.4458339483394836E-2</v>
      </c>
      <c r="F1450" s="21"/>
      <c r="G1450" s="21"/>
      <c r="H1450" s="21">
        <f t="shared" ref="H1450:H1453" si="313">C1450+F1450-G1450</f>
        <v>542000</v>
      </c>
      <c r="J1450" s="7"/>
    </row>
    <row r="1451" spans="1:10" hidden="1" x14ac:dyDescent="0.25">
      <c r="A1451" s="20" t="s">
        <v>79</v>
      </c>
      <c r="B1451" s="18" t="s">
        <v>80</v>
      </c>
      <c r="C1451" s="21">
        <v>4890000</v>
      </c>
      <c r="D1451" s="22">
        <v>1653435.87</v>
      </c>
      <c r="E1451" s="23">
        <f t="shared" si="288"/>
        <v>0.33812594478527608</v>
      </c>
      <c r="F1451" s="21"/>
      <c r="G1451" s="21"/>
      <c r="H1451" s="21">
        <f t="shared" si="313"/>
        <v>4890000</v>
      </c>
      <c r="J1451" s="7"/>
    </row>
    <row r="1452" spans="1:10" hidden="1" x14ac:dyDescent="0.25">
      <c r="A1452" s="20" t="s">
        <v>22</v>
      </c>
      <c r="B1452" s="18" t="s">
        <v>23</v>
      </c>
      <c r="C1452" s="21">
        <v>214000</v>
      </c>
      <c r="D1452" s="22">
        <v>24675</v>
      </c>
      <c r="E1452" s="23">
        <f t="shared" si="288"/>
        <v>0.115303738317757</v>
      </c>
      <c r="F1452" s="21"/>
      <c r="G1452" s="21"/>
      <c r="H1452" s="21">
        <f t="shared" si="313"/>
        <v>214000</v>
      </c>
      <c r="J1452" s="7"/>
    </row>
    <row r="1453" spans="1:10" hidden="1" x14ac:dyDescent="0.25">
      <c r="A1453" s="20" t="s">
        <v>81</v>
      </c>
      <c r="B1453" s="18" t="s">
        <v>82</v>
      </c>
      <c r="C1453" s="21">
        <v>30000</v>
      </c>
      <c r="D1453" s="22">
        <v>3000</v>
      </c>
      <c r="E1453" s="23">
        <f t="shared" si="288"/>
        <v>0.1</v>
      </c>
      <c r="F1453" s="21"/>
      <c r="G1453" s="21"/>
      <c r="H1453" s="21">
        <f t="shared" si="313"/>
        <v>30000</v>
      </c>
      <c r="J1453" s="7"/>
    </row>
    <row r="1454" spans="1:10" hidden="1" x14ac:dyDescent="0.25">
      <c r="A1454" s="19" t="s">
        <v>30</v>
      </c>
      <c r="B1454" s="18" t="s">
        <v>31</v>
      </c>
      <c r="C1454" s="10">
        <v>8356500</v>
      </c>
      <c r="D1454" s="11">
        <v>2365745.83</v>
      </c>
      <c r="E1454" s="12">
        <f t="shared" si="288"/>
        <v>0.28310247472027766</v>
      </c>
      <c r="F1454" s="10">
        <f>F1455+F1456+F1457+F1458+F1459</f>
        <v>0</v>
      </c>
      <c r="G1454" s="10">
        <f>G1455+G1456+G1457+G1458+G1459</f>
        <v>0</v>
      </c>
      <c r="H1454" s="10">
        <f>H1455+H1456+H1457+H1458+H1459</f>
        <v>8356500</v>
      </c>
      <c r="J1454" s="7"/>
    </row>
    <row r="1455" spans="1:10" hidden="1" x14ac:dyDescent="0.25">
      <c r="A1455" s="20" t="s">
        <v>32</v>
      </c>
      <c r="B1455" s="18" t="s">
        <v>33</v>
      </c>
      <c r="C1455" s="21">
        <v>2755000</v>
      </c>
      <c r="D1455" s="22">
        <v>605842.30000000005</v>
      </c>
      <c r="E1455" s="23">
        <f t="shared" si="288"/>
        <v>0.21990646098003633</v>
      </c>
      <c r="F1455" s="21"/>
      <c r="G1455" s="21"/>
      <c r="H1455" s="21">
        <f t="shared" ref="H1455:H1459" si="314">C1455+F1455-G1455</f>
        <v>2755000</v>
      </c>
      <c r="J1455" s="7"/>
    </row>
    <row r="1456" spans="1:10" hidden="1" x14ac:dyDescent="0.25">
      <c r="A1456" s="20" t="s">
        <v>83</v>
      </c>
      <c r="B1456" s="18" t="s">
        <v>84</v>
      </c>
      <c r="C1456" s="21">
        <v>5291000</v>
      </c>
      <c r="D1456" s="22">
        <v>1710233.19</v>
      </c>
      <c r="E1456" s="23">
        <f t="shared" si="288"/>
        <v>0.32323439614439614</v>
      </c>
      <c r="F1456" s="21"/>
      <c r="G1456" s="21"/>
      <c r="H1456" s="21">
        <f t="shared" si="314"/>
        <v>5291000</v>
      </c>
      <c r="J1456" s="7"/>
    </row>
    <row r="1457" spans="1:10" hidden="1" x14ac:dyDescent="0.25">
      <c r="A1457" s="20" t="s">
        <v>85</v>
      </c>
      <c r="B1457" s="18" t="s">
        <v>86</v>
      </c>
      <c r="C1457" s="21">
        <v>64500</v>
      </c>
      <c r="D1457" s="22">
        <v>12446.2</v>
      </c>
      <c r="E1457" s="23">
        <f t="shared" si="288"/>
        <v>0.19296434108527133</v>
      </c>
      <c r="F1457" s="21"/>
      <c r="G1457" s="21"/>
      <c r="H1457" s="21">
        <f t="shared" si="314"/>
        <v>64500</v>
      </c>
      <c r="J1457" s="7"/>
    </row>
    <row r="1458" spans="1:10" hidden="1" x14ac:dyDescent="0.25">
      <c r="A1458" s="20" t="s">
        <v>87</v>
      </c>
      <c r="B1458" s="18" t="s">
        <v>88</v>
      </c>
      <c r="C1458" s="21">
        <v>171000</v>
      </c>
      <c r="D1458" s="22">
        <v>36075.14</v>
      </c>
      <c r="E1458" s="23">
        <f t="shared" si="288"/>
        <v>0.21096573099415206</v>
      </c>
      <c r="F1458" s="21"/>
      <c r="G1458" s="21"/>
      <c r="H1458" s="21">
        <f t="shared" si="314"/>
        <v>171000</v>
      </c>
      <c r="J1458" s="7"/>
    </row>
    <row r="1459" spans="1:10" hidden="1" x14ac:dyDescent="0.25">
      <c r="A1459" s="20" t="s">
        <v>34</v>
      </c>
      <c r="B1459" s="18" t="s">
        <v>35</v>
      </c>
      <c r="C1459" s="21">
        <v>75000</v>
      </c>
      <c r="D1459" s="22">
        <v>1149</v>
      </c>
      <c r="E1459" s="23">
        <f t="shared" si="288"/>
        <v>1.532E-2</v>
      </c>
      <c r="F1459" s="21"/>
      <c r="G1459" s="21"/>
      <c r="H1459" s="21">
        <f t="shared" si="314"/>
        <v>75000</v>
      </c>
      <c r="J1459" s="7"/>
    </row>
    <row r="1460" spans="1:10" hidden="1" x14ac:dyDescent="0.25">
      <c r="A1460" s="19" t="s">
        <v>24</v>
      </c>
      <c r="B1460" s="18" t="s">
        <v>25</v>
      </c>
      <c r="C1460" s="10">
        <v>29759000</v>
      </c>
      <c r="D1460" s="11">
        <v>8598350.3599999994</v>
      </c>
      <c r="E1460" s="12">
        <f t="shared" si="288"/>
        <v>0.28893277193454081</v>
      </c>
      <c r="F1460" s="10">
        <f>F1461+F1462+F1463+F1464+F1465+F1466+F1467+F1468+F1469</f>
        <v>0</v>
      </c>
      <c r="G1460" s="10">
        <f>G1461+G1462+G1463+G1464+G1465+G1466+G1467+G1468+G1469</f>
        <v>0</v>
      </c>
      <c r="H1460" s="10">
        <f>H1461+H1462+H1463+H1464+H1465+H1466+H1467+H1468+H1469</f>
        <v>29759000</v>
      </c>
      <c r="J1460" s="7"/>
    </row>
    <row r="1461" spans="1:10" hidden="1" x14ac:dyDescent="0.25">
      <c r="A1461" s="20" t="s">
        <v>89</v>
      </c>
      <c r="B1461" s="18" t="s">
        <v>90</v>
      </c>
      <c r="C1461" s="21">
        <v>4071000</v>
      </c>
      <c r="D1461" s="22">
        <v>1009627.33</v>
      </c>
      <c r="E1461" s="23">
        <f t="shared" si="288"/>
        <v>0.24800474821911078</v>
      </c>
      <c r="F1461" s="21"/>
      <c r="G1461" s="21"/>
      <c r="H1461" s="21">
        <f t="shared" ref="H1461:H1469" si="315">C1461+F1461-G1461</f>
        <v>4071000</v>
      </c>
      <c r="J1461" s="7"/>
    </row>
    <row r="1462" spans="1:10" hidden="1" x14ac:dyDescent="0.25">
      <c r="A1462" s="20" t="s">
        <v>91</v>
      </c>
      <c r="B1462" s="18" t="s">
        <v>92</v>
      </c>
      <c r="C1462" s="21">
        <v>1498000</v>
      </c>
      <c r="D1462" s="22">
        <v>364768.49</v>
      </c>
      <c r="E1462" s="23">
        <f t="shared" si="288"/>
        <v>0.24350366488651534</v>
      </c>
      <c r="F1462" s="21"/>
      <c r="G1462" s="21"/>
      <c r="H1462" s="21">
        <f t="shared" si="315"/>
        <v>1498000</v>
      </c>
      <c r="J1462" s="7"/>
    </row>
    <row r="1463" spans="1:10" hidden="1" x14ac:dyDescent="0.25">
      <c r="A1463" s="20" t="s">
        <v>93</v>
      </c>
      <c r="B1463" s="18" t="s">
        <v>94</v>
      </c>
      <c r="C1463" s="21">
        <v>164000</v>
      </c>
      <c r="D1463" s="22">
        <v>52624.51</v>
      </c>
      <c r="E1463" s="23">
        <f t="shared" si="288"/>
        <v>0.32088115853658539</v>
      </c>
      <c r="F1463" s="21"/>
      <c r="G1463" s="21"/>
      <c r="H1463" s="21">
        <f t="shared" si="315"/>
        <v>164000</v>
      </c>
      <c r="J1463" s="7"/>
    </row>
    <row r="1464" spans="1:10" hidden="1" x14ac:dyDescent="0.25">
      <c r="A1464" s="20" t="s">
        <v>95</v>
      </c>
      <c r="B1464" s="18" t="s">
        <v>96</v>
      </c>
      <c r="C1464" s="21">
        <v>1491000</v>
      </c>
      <c r="D1464" s="22">
        <v>355255.35</v>
      </c>
      <c r="E1464" s="23">
        <f t="shared" si="288"/>
        <v>0.23826649899396377</v>
      </c>
      <c r="F1464" s="21"/>
      <c r="G1464" s="21"/>
      <c r="H1464" s="21">
        <f t="shared" si="315"/>
        <v>1491000</v>
      </c>
      <c r="J1464" s="7"/>
    </row>
    <row r="1465" spans="1:10" hidden="1" x14ac:dyDescent="0.25">
      <c r="A1465" s="20" t="s">
        <v>97</v>
      </c>
      <c r="B1465" s="18" t="s">
        <v>98</v>
      </c>
      <c r="C1465" s="21">
        <v>901000</v>
      </c>
      <c r="D1465" s="22">
        <v>200445.35</v>
      </c>
      <c r="E1465" s="23">
        <f t="shared" si="288"/>
        <v>0.22246986681465039</v>
      </c>
      <c r="F1465" s="21"/>
      <c r="G1465" s="21"/>
      <c r="H1465" s="21">
        <f t="shared" si="315"/>
        <v>901000</v>
      </c>
      <c r="J1465" s="7"/>
    </row>
    <row r="1466" spans="1:10" hidden="1" x14ac:dyDescent="0.25">
      <c r="A1466" s="20" t="s">
        <v>36</v>
      </c>
      <c r="B1466" s="18" t="s">
        <v>37</v>
      </c>
      <c r="C1466" s="21">
        <v>224000</v>
      </c>
      <c r="D1466" s="22">
        <v>15919.56</v>
      </c>
      <c r="E1466" s="23">
        <f t="shared" si="288"/>
        <v>7.1069464285714284E-2</v>
      </c>
      <c r="F1466" s="21"/>
      <c r="G1466" s="21"/>
      <c r="H1466" s="21">
        <f t="shared" si="315"/>
        <v>224000</v>
      </c>
      <c r="J1466" s="7"/>
    </row>
    <row r="1467" spans="1:10" hidden="1" x14ac:dyDescent="0.25">
      <c r="A1467" s="20" t="s">
        <v>26</v>
      </c>
      <c r="B1467" s="18" t="s">
        <v>27</v>
      </c>
      <c r="C1467" s="21">
        <v>21066800</v>
      </c>
      <c r="D1467" s="22">
        <v>6534303.29</v>
      </c>
      <c r="E1467" s="23">
        <f t="shared" si="288"/>
        <v>0.31017066141986444</v>
      </c>
      <c r="F1467" s="21"/>
      <c r="G1467" s="21"/>
      <c r="H1467" s="21">
        <f t="shared" si="315"/>
        <v>21066800</v>
      </c>
      <c r="J1467" s="7"/>
    </row>
    <row r="1468" spans="1:10" hidden="1" x14ac:dyDescent="0.25">
      <c r="A1468" s="20" t="s">
        <v>155</v>
      </c>
      <c r="B1468" s="18" t="s">
        <v>156</v>
      </c>
      <c r="C1468" s="21">
        <v>28200</v>
      </c>
      <c r="D1468" s="22">
        <v>439.38</v>
      </c>
      <c r="E1468" s="23">
        <f t="shared" si="288"/>
        <v>1.5580851063829787E-2</v>
      </c>
      <c r="F1468" s="21"/>
      <c r="G1468" s="21"/>
      <c r="H1468" s="21">
        <f t="shared" si="315"/>
        <v>28200</v>
      </c>
      <c r="J1468" s="7"/>
    </row>
    <row r="1469" spans="1:10" hidden="1" x14ac:dyDescent="0.25">
      <c r="A1469" s="20" t="s">
        <v>38</v>
      </c>
      <c r="B1469" s="18" t="s">
        <v>39</v>
      </c>
      <c r="C1469" s="21">
        <v>315000</v>
      </c>
      <c r="D1469" s="22">
        <v>64967.1</v>
      </c>
      <c r="E1469" s="23">
        <f t="shared" si="288"/>
        <v>0.2062447619047619</v>
      </c>
      <c r="F1469" s="21"/>
      <c r="G1469" s="21"/>
      <c r="H1469" s="21">
        <f t="shared" si="315"/>
        <v>315000</v>
      </c>
      <c r="J1469" s="7"/>
    </row>
    <row r="1470" spans="1:10" hidden="1" x14ac:dyDescent="0.25">
      <c r="A1470" s="19" t="s">
        <v>99</v>
      </c>
      <c r="B1470" s="18" t="s">
        <v>100</v>
      </c>
      <c r="C1470" s="10">
        <v>500000</v>
      </c>
      <c r="D1470" s="11">
        <v>144919.07</v>
      </c>
      <c r="E1470" s="12">
        <f t="shared" si="288"/>
        <v>0.28983814000000002</v>
      </c>
      <c r="F1470" s="10">
        <f t="shared" ref="F1470:H1470" si="316">F1471</f>
        <v>0</v>
      </c>
      <c r="G1470" s="10">
        <f t="shared" si="316"/>
        <v>0</v>
      </c>
      <c r="H1470" s="10">
        <f t="shared" si="316"/>
        <v>500000</v>
      </c>
      <c r="J1470" s="7"/>
    </row>
    <row r="1471" spans="1:10" hidden="1" x14ac:dyDescent="0.25">
      <c r="A1471" s="20" t="s">
        <v>101</v>
      </c>
      <c r="B1471" s="18" t="s">
        <v>100</v>
      </c>
      <c r="C1471" s="21">
        <v>500000</v>
      </c>
      <c r="D1471" s="22">
        <v>144919.07</v>
      </c>
      <c r="E1471" s="23">
        <f t="shared" si="288"/>
        <v>0.28983814000000002</v>
      </c>
      <c r="F1471" s="21"/>
      <c r="G1471" s="21"/>
      <c r="H1471" s="21">
        <f>C1471+F1471-G1471</f>
        <v>500000</v>
      </c>
      <c r="J1471" s="7"/>
    </row>
    <row r="1472" spans="1:10" hidden="1" x14ac:dyDescent="0.25">
      <c r="A1472" s="19" t="s">
        <v>42</v>
      </c>
      <c r="B1472" s="18" t="s">
        <v>43</v>
      </c>
      <c r="C1472" s="10">
        <v>376100</v>
      </c>
      <c r="D1472" s="11">
        <v>38243.79</v>
      </c>
      <c r="E1472" s="12">
        <f t="shared" ref="E1472:E1537" si="317">D1472/C1472</f>
        <v>0.10168516352034034</v>
      </c>
      <c r="F1472" s="10">
        <f>F1473+F1474+F1475+F1476+F1477</f>
        <v>0</v>
      </c>
      <c r="G1472" s="10">
        <f t="shared" ref="G1472:H1472" si="318">G1473+G1474+G1475+G1476+G1477</f>
        <v>0</v>
      </c>
      <c r="H1472" s="10">
        <f t="shared" si="318"/>
        <v>376100</v>
      </c>
      <c r="J1472" s="7"/>
    </row>
    <row r="1473" spans="1:10" hidden="1" x14ac:dyDescent="0.25">
      <c r="A1473" s="20" t="s">
        <v>102</v>
      </c>
      <c r="B1473" s="18" t="s">
        <v>103</v>
      </c>
      <c r="C1473" s="21">
        <v>89200</v>
      </c>
      <c r="D1473" s="22">
        <v>2919.65</v>
      </c>
      <c r="E1473" s="23">
        <f t="shared" si="317"/>
        <v>3.2731502242152467E-2</v>
      </c>
      <c r="F1473" s="21"/>
      <c r="G1473" s="21"/>
      <c r="H1473" s="21">
        <f t="shared" ref="H1473:H1477" si="319">C1473+F1473-G1473</f>
        <v>89200</v>
      </c>
      <c r="J1473" s="7"/>
    </row>
    <row r="1474" spans="1:10" hidden="1" x14ac:dyDescent="0.25">
      <c r="A1474" s="20" t="s">
        <v>104</v>
      </c>
      <c r="B1474" s="18" t="s">
        <v>105</v>
      </c>
      <c r="C1474" s="21">
        <v>50000</v>
      </c>
      <c r="D1474" s="22">
        <v>4740.41</v>
      </c>
      <c r="E1474" s="23">
        <f t="shared" si="317"/>
        <v>9.4808199999999995E-2</v>
      </c>
      <c r="F1474" s="21"/>
      <c r="G1474" s="21"/>
      <c r="H1474" s="21">
        <f t="shared" si="319"/>
        <v>50000</v>
      </c>
      <c r="J1474" s="7"/>
    </row>
    <row r="1475" spans="1:10" hidden="1" x14ac:dyDescent="0.25">
      <c r="A1475" s="20" t="s">
        <v>108</v>
      </c>
      <c r="B1475" s="18" t="s">
        <v>109</v>
      </c>
      <c r="C1475" s="21">
        <v>149000</v>
      </c>
      <c r="D1475" s="22">
        <v>17717.46</v>
      </c>
      <c r="E1475" s="23">
        <f t="shared" si="317"/>
        <v>0.11890912751677851</v>
      </c>
      <c r="F1475" s="21"/>
      <c r="G1475" s="21"/>
      <c r="H1475" s="21">
        <f t="shared" si="319"/>
        <v>149000</v>
      </c>
      <c r="J1475" s="7"/>
    </row>
    <row r="1476" spans="1:10" hidden="1" x14ac:dyDescent="0.25">
      <c r="A1476" s="20" t="s">
        <v>44</v>
      </c>
      <c r="B1476" s="18" t="s">
        <v>45</v>
      </c>
      <c r="C1476" s="21">
        <v>30000</v>
      </c>
      <c r="D1476" s="22"/>
      <c r="E1476" s="23">
        <f t="shared" si="317"/>
        <v>0</v>
      </c>
      <c r="F1476" s="21"/>
      <c r="G1476" s="21"/>
      <c r="H1476" s="21">
        <f t="shared" si="319"/>
        <v>30000</v>
      </c>
      <c r="J1476" s="7"/>
    </row>
    <row r="1477" spans="1:10" hidden="1" x14ac:dyDescent="0.25">
      <c r="A1477" s="20" t="s">
        <v>110</v>
      </c>
      <c r="B1477" s="18" t="s">
        <v>43</v>
      </c>
      <c r="C1477" s="21">
        <v>57900</v>
      </c>
      <c r="D1477" s="22">
        <v>12866.27</v>
      </c>
      <c r="E1477" s="23">
        <f t="shared" si="317"/>
        <v>0.22221537132987912</v>
      </c>
      <c r="F1477" s="21"/>
      <c r="G1477" s="21"/>
      <c r="H1477" s="21">
        <f t="shared" si="319"/>
        <v>57900</v>
      </c>
      <c r="J1477" s="7"/>
    </row>
    <row r="1478" spans="1:10" hidden="1" x14ac:dyDescent="0.25">
      <c r="A1478" s="19" t="s">
        <v>277</v>
      </c>
      <c r="B1478" s="18" t="s">
        <v>278</v>
      </c>
      <c r="C1478" s="10">
        <v>63800</v>
      </c>
      <c r="D1478" s="11">
        <v>7955.18</v>
      </c>
      <c r="E1478" s="12">
        <f t="shared" si="317"/>
        <v>0.12468934169278997</v>
      </c>
      <c r="F1478" s="10">
        <f t="shared" ref="F1478:H1478" si="320">F1479</f>
        <v>0</v>
      </c>
      <c r="G1478" s="10">
        <f t="shared" si="320"/>
        <v>0</v>
      </c>
      <c r="H1478" s="10">
        <f t="shared" si="320"/>
        <v>63800</v>
      </c>
      <c r="J1478" s="7"/>
    </row>
    <row r="1479" spans="1:10" hidden="1" x14ac:dyDescent="0.25">
      <c r="A1479" s="20" t="s">
        <v>279</v>
      </c>
      <c r="B1479" s="18" t="s">
        <v>280</v>
      </c>
      <c r="C1479" s="21">
        <v>63800</v>
      </c>
      <c r="D1479" s="22">
        <v>7955.18</v>
      </c>
      <c r="E1479" s="23">
        <f t="shared" si="317"/>
        <v>0.12468934169278997</v>
      </c>
      <c r="F1479" s="21"/>
      <c r="G1479" s="21"/>
      <c r="H1479" s="21">
        <f>C1479+F1479-G1479</f>
        <v>63800</v>
      </c>
      <c r="J1479" s="7"/>
    </row>
    <row r="1480" spans="1:10" hidden="1" x14ac:dyDescent="0.25">
      <c r="A1480" s="19" t="s">
        <v>111</v>
      </c>
      <c r="B1480" s="18" t="s">
        <v>112</v>
      </c>
      <c r="C1480" s="10">
        <v>108000</v>
      </c>
      <c r="D1480" s="11">
        <v>25241.86</v>
      </c>
      <c r="E1480" s="12">
        <f t="shared" si="317"/>
        <v>0.23372092592592594</v>
      </c>
      <c r="F1480" s="10">
        <f>F1481+F1482</f>
        <v>0</v>
      </c>
      <c r="G1480" s="10">
        <f t="shared" ref="G1480:H1480" si="321">G1481+G1482</f>
        <v>0</v>
      </c>
      <c r="H1480" s="10">
        <f t="shared" si="321"/>
        <v>108000</v>
      </c>
      <c r="J1480" s="7"/>
    </row>
    <row r="1481" spans="1:10" hidden="1" x14ac:dyDescent="0.25">
      <c r="A1481" s="20" t="s">
        <v>113</v>
      </c>
      <c r="B1481" s="18" t="s">
        <v>114</v>
      </c>
      <c r="C1481" s="21">
        <v>105000</v>
      </c>
      <c r="D1481" s="22">
        <v>25241.86</v>
      </c>
      <c r="E1481" s="23">
        <f t="shared" si="317"/>
        <v>0.24039866666666668</v>
      </c>
      <c r="F1481" s="21"/>
      <c r="G1481" s="21"/>
      <c r="H1481" s="21">
        <f t="shared" ref="H1481:H1482" si="322">C1481+F1481-G1481</f>
        <v>105000</v>
      </c>
      <c r="J1481" s="7"/>
    </row>
    <row r="1482" spans="1:10" hidden="1" x14ac:dyDescent="0.25">
      <c r="A1482" s="20" t="s">
        <v>115</v>
      </c>
      <c r="B1482" s="18" t="s">
        <v>116</v>
      </c>
      <c r="C1482" s="21">
        <v>3000</v>
      </c>
      <c r="D1482" s="22"/>
      <c r="E1482" s="23">
        <f t="shared" si="317"/>
        <v>0</v>
      </c>
      <c r="F1482" s="21"/>
      <c r="G1482" s="21"/>
      <c r="H1482" s="21">
        <f t="shared" si="322"/>
        <v>3000</v>
      </c>
      <c r="J1482" s="7"/>
    </row>
    <row r="1483" spans="1:10" hidden="1" x14ac:dyDescent="0.25">
      <c r="A1483" s="19" t="s">
        <v>123</v>
      </c>
      <c r="B1483" s="18" t="s">
        <v>124</v>
      </c>
      <c r="C1483" s="10">
        <v>34000</v>
      </c>
      <c r="D1483" s="11">
        <v>18655.099999999999</v>
      </c>
      <c r="E1483" s="12">
        <f t="shared" si="317"/>
        <v>0.5486794117647058</v>
      </c>
      <c r="F1483" s="10">
        <f>F1485+F1486+F1484</f>
        <v>0</v>
      </c>
      <c r="G1483" s="10">
        <f t="shared" ref="G1483:H1483" si="323">G1485+G1486+G1484</f>
        <v>0</v>
      </c>
      <c r="H1483" s="10">
        <f t="shared" si="323"/>
        <v>34000</v>
      </c>
      <c r="J1483" s="7"/>
    </row>
    <row r="1484" spans="1:10" hidden="1" x14ac:dyDescent="0.25">
      <c r="A1484" s="20" t="s">
        <v>129</v>
      </c>
      <c r="B1484" s="18" t="s">
        <v>130</v>
      </c>
      <c r="C1484" s="21">
        <v>16000</v>
      </c>
      <c r="D1484" s="22">
        <v>7061.25</v>
      </c>
      <c r="E1484" s="23">
        <f t="shared" si="317"/>
        <v>0.44132812500000002</v>
      </c>
      <c r="F1484" s="21"/>
      <c r="G1484" s="21"/>
      <c r="H1484" s="21">
        <f t="shared" ref="H1484:H1486" si="324">C1484+F1484-G1484</f>
        <v>16000</v>
      </c>
      <c r="J1484" s="7"/>
    </row>
    <row r="1485" spans="1:10" hidden="1" x14ac:dyDescent="0.25">
      <c r="A1485" s="20" t="s">
        <v>200</v>
      </c>
      <c r="B1485" s="18" t="s">
        <v>201</v>
      </c>
      <c r="C1485" s="21">
        <v>6000</v>
      </c>
      <c r="D1485" s="22">
        <v>1500</v>
      </c>
      <c r="E1485" s="23">
        <f t="shared" si="317"/>
        <v>0.25</v>
      </c>
      <c r="F1485" s="21"/>
      <c r="G1485" s="21"/>
      <c r="H1485" s="21">
        <f t="shared" si="324"/>
        <v>6000</v>
      </c>
      <c r="J1485" s="7"/>
    </row>
    <row r="1486" spans="1:10" hidden="1" x14ac:dyDescent="0.25">
      <c r="A1486" s="20" t="s">
        <v>218</v>
      </c>
      <c r="B1486" s="18" t="s">
        <v>219</v>
      </c>
      <c r="C1486" s="21">
        <v>12000</v>
      </c>
      <c r="D1486" s="22">
        <v>10093.85</v>
      </c>
      <c r="E1486" s="23">
        <f t="shared" si="317"/>
        <v>0.84115416666666665</v>
      </c>
      <c r="F1486" s="21"/>
      <c r="G1486" s="21"/>
      <c r="H1486" s="21">
        <f t="shared" si="324"/>
        <v>12000</v>
      </c>
      <c r="J1486" s="7"/>
    </row>
    <row r="1487" spans="1:10" hidden="1" x14ac:dyDescent="0.25">
      <c r="A1487" s="19" t="s">
        <v>208</v>
      </c>
      <c r="B1487" s="18" t="s">
        <v>209</v>
      </c>
      <c r="C1487" s="10">
        <v>396500</v>
      </c>
      <c r="D1487" s="11">
        <v>56996.03</v>
      </c>
      <c r="E1487" s="12">
        <f t="shared" si="317"/>
        <v>0.14374786885245902</v>
      </c>
      <c r="F1487" s="10">
        <f t="shared" ref="F1487:H1487" si="325">F1488</f>
        <v>0</v>
      </c>
      <c r="G1487" s="10">
        <f t="shared" si="325"/>
        <v>0</v>
      </c>
      <c r="H1487" s="10">
        <f t="shared" si="325"/>
        <v>396500</v>
      </c>
      <c r="J1487" s="7"/>
    </row>
    <row r="1488" spans="1:10" hidden="1" x14ac:dyDescent="0.25">
      <c r="A1488" s="20" t="s">
        <v>210</v>
      </c>
      <c r="B1488" s="18" t="s">
        <v>211</v>
      </c>
      <c r="C1488" s="21">
        <v>396500</v>
      </c>
      <c r="D1488" s="22">
        <v>56996.03</v>
      </c>
      <c r="E1488" s="23">
        <f t="shared" si="317"/>
        <v>0.14374786885245902</v>
      </c>
      <c r="F1488" s="21"/>
      <c r="G1488" s="21"/>
      <c r="H1488" s="21">
        <f>C1488+F1488-G1488</f>
        <v>396500</v>
      </c>
      <c r="J1488" s="7"/>
    </row>
    <row r="1489" spans="1:10" hidden="1" x14ac:dyDescent="0.25">
      <c r="A1489" s="17" t="s">
        <v>119</v>
      </c>
      <c r="B1489" s="18" t="s">
        <v>120</v>
      </c>
      <c r="C1489" s="10">
        <v>378140</v>
      </c>
      <c r="D1489" s="11">
        <v>66279</v>
      </c>
      <c r="E1489" s="12">
        <f t="shared" si="317"/>
        <v>0.17527635267361294</v>
      </c>
      <c r="F1489" s="10">
        <f>F1490+F1494+F1497+F1500</f>
        <v>0</v>
      </c>
      <c r="G1489" s="10">
        <f>G1490+G1494+G1497+G1500</f>
        <v>0</v>
      </c>
      <c r="H1489" s="10">
        <f>H1490+H1494+H1497+H1500</f>
        <v>378140</v>
      </c>
      <c r="J1489" s="7"/>
    </row>
    <row r="1490" spans="1:10" hidden="1" x14ac:dyDescent="0.25">
      <c r="A1490" s="19" t="s">
        <v>30</v>
      </c>
      <c r="B1490" s="18" t="s">
        <v>31</v>
      </c>
      <c r="C1490" s="10">
        <v>229400</v>
      </c>
      <c r="D1490" s="11">
        <v>61866</v>
      </c>
      <c r="E1490" s="12">
        <f t="shared" si="317"/>
        <v>0.26968613775065386</v>
      </c>
      <c r="F1490" s="10">
        <f>F1491+F1492+F1493</f>
        <v>0</v>
      </c>
      <c r="G1490" s="10">
        <f>G1491+G1492+G1493</f>
        <v>0</v>
      </c>
      <c r="H1490" s="10">
        <f>H1491+H1492+H1493</f>
        <v>229400</v>
      </c>
      <c r="J1490" s="7"/>
    </row>
    <row r="1491" spans="1:10" hidden="1" x14ac:dyDescent="0.25">
      <c r="A1491" s="20" t="s">
        <v>32</v>
      </c>
      <c r="B1491" s="18" t="s">
        <v>33</v>
      </c>
      <c r="C1491" s="21">
        <v>27000</v>
      </c>
      <c r="D1491" s="22">
        <v>11328.18</v>
      </c>
      <c r="E1491" s="23">
        <f t="shared" si="317"/>
        <v>0.41956222222222223</v>
      </c>
      <c r="F1491" s="21"/>
      <c r="G1491" s="21"/>
      <c r="H1491" s="21">
        <f t="shared" ref="H1491:H1493" si="326">C1491+F1491-G1491</f>
        <v>27000</v>
      </c>
      <c r="J1491" s="7"/>
    </row>
    <row r="1492" spans="1:10" hidden="1" x14ac:dyDescent="0.25">
      <c r="A1492" s="20" t="s">
        <v>121</v>
      </c>
      <c r="B1492" s="18" t="s">
        <v>122</v>
      </c>
      <c r="C1492" s="21">
        <v>197800</v>
      </c>
      <c r="D1492" s="22">
        <v>50537.82</v>
      </c>
      <c r="E1492" s="23">
        <f t="shared" si="317"/>
        <v>0.25549959555106166</v>
      </c>
      <c r="F1492" s="21"/>
      <c r="G1492" s="21"/>
      <c r="H1492" s="21">
        <f t="shared" si="326"/>
        <v>197800</v>
      </c>
      <c r="J1492" s="7"/>
    </row>
    <row r="1493" spans="1:10" hidden="1" x14ac:dyDescent="0.25">
      <c r="A1493" s="20" t="s">
        <v>83</v>
      </c>
      <c r="B1493" s="18" t="s">
        <v>84</v>
      </c>
      <c r="C1493" s="21">
        <v>4600</v>
      </c>
      <c r="D1493" s="22"/>
      <c r="E1493" s="23">
        <f t="shared" si="317"/>
        <v>0</v>
      </c>
      <c r="F1493" s="21"/>
      <c r="G1493" s="21"/>
      <c r="H1493" s="21">
        <f t="shared" si="326"/>
        <v>4600</v>
      </c>
      <c r="J1493" s="7"/>
    </row>
    <row r="1494" spans="1:10" hidden="1" x14ac:dyDescent="0.25">
      <c r="A1494" s="19" t="s">
        <v>24</v>
      </c>
      <c r="B1494" s="18" t="s">
        <v>25</v>
      </c>
      <c r="C1494" s="10">
        <v>55600</v>
      </c>
      <c r="D1494" s="11">
        <v>4413</v>
      </c>
      <c r="E1494" s="12">
        <f t="shared" si="317"/>
        <v>7.9370503597122305E-2</v>
      </c>
      <c r="F1494" s="10">
        <f>F1495+F1496</f>
        <v>0</v>
      </c>
      <c r="G1494" s="10">
        <f t="shared" ref="G1494:H1494" si="327">G1495+G1496</f>
        <v>0</v>
      </c>
      <c r="H1494" s="10">
        <f t="shared" si="327"/>
        <v>55600</v>
      </c>
      <c r="J1494" s="7"/>
    </row>
    <row r="1495" spans="1:10" hidden="1" x14ac:dyDescent="0.25">
      <c r="A1495" s="20" t="s">
        <v>91</v>
      </c>
      <c r="B1495" s="18" t="s">
        <v>92</v>
      </c>
      <c r="C1495" s="21">
        <v>44600</v>
      </c>
      <c r="D1495" s="22">
        <v>2600</v>
      </c>
      <c r="E1495" s="23">
        <f t="shared" si="317"/>
        <v>5.829596412556054E-2</v>
      </c>
      <c r="F1495" s="21"/>
      <c r="G1495" s="21"/>
      <c r="H1495" s="21">
        <f>C1495+F1495-G1495</f>
        <v>44600</v>
      </c>
      <c r="J1495" s="7"/>
    </row>
    <row r="1496" spans="1:10" hidden="1" x14ac:dyDescent="0.25">
      <c r="A1496" s="20" t="s">
        <v>97</v>
      </c>
      <c r="B1496" s="18" t="s">
        <v>98</v>
      </c>
      <c r="C1496" s="21">
        <v>11000</v>
      </c>
      <c r="D1496" s="22">
        <v>1813</v>
      </c>
      <c r="E1496" s="23">
        <f t="shared" si="317"/>
        <v>0.16481818181818181</v>
      </c>
      <c r="F1496" s="21"/>
      <c r="G1496" s="21"/>
      <c r="H1496" s="21">
        <f>C1496+F1496-G1496</f>
        <v>11000</v>
      </c>
      <c r="J1496" s="7"/>
    </row>
    <row r="1497" spans="1:10" hidden="1" x14ac:dyDescent="0.25">
      <c r="A1497" s="19" t="s">
        <v>42</v>
      </c>
      <c r="B1497" s="18" t="s">
        <v>43</v>
      </c>
      <c r="C1497" s="10">
        <v>27500</v>
      </c>
      <c r="D1497" s="11"/>
      <c r="E1497" s="12">
        <f t="shared" si="317"/>
        <v>0</v>
      </c>
      <c r="F1497" s="10">
        <f t="shared" ref="F1497:H1497" si="328">F1498+F1499</f>
        <v>0</v>
      </c>
      <c r="G1497" s="10">
        <f t="shared" si="328"/>
        <v>0</v>
      </c>
      <c r="H1497" s="10">
        <f t="shared" si="328"/>
        <v>27500</v>
      </c>
      <c r="J1497" s="7"/>
    </row>
    <row r="1498" spans="1:10" hidden="1" x14ac:dyDescent="0.25">
      <c r="A1498" s="20" t="s">
        <v>104</v>
      </c>
      <c r="B1498" s="18" t="s">
        <v>105</v>
      </c>
      <c r="C1498" s="21">
        <v>24000</v>
      </c>
      <c r="D1498" s="22"/>
      <c r="E1498" s="23">
        <f t="shared" si="317"/>
        <v>0</v>
      </c>
      <c r="F1498" s="21"/>
      <c r="G1498" s="21"/>
      <c r="H1498" s="21">
        <f t="shared" ref="H1498:H1499" si="329">C1498+F1498-G1498</f>
        <v>24000</v>
      </c>
      <c r="J1498" s="7"/>
    </row>
    <row r="1499" spans="1:10" hidden="1" x14ac:dyDescent="0.25">
      <c r="A1499" s="20" t="s">
        <v>110</v>
      </c>
      <c r="B1499" s="18" t="s">
        <v>43</v>
      </c>
      <c r="C1499" s="21">
        <v>3500</v>
      </c>
      <c r="D1499" s="22"/>
      <c r="E1499" s="23">
        <f t="shared" si="317"/>
        <v>0</v>
      </c>
      <c r="F1499" s="21"/>
      <c r="G1499" s="21"/>
      <c r="H1499" s="21">
        <f t="shared" si="329"/>
        <v>3500</v>
      </c>
      <c r="J1499" s="7"/>
    </row>
    <row r="1500" spans="1:10" hidden="1" x14ac:dyDescent="0.25">
      <c r="A1500" s="19" t="s">
        <v>123</v>
      </c>
      <c r="B1500" s="18" t="s">
        <v>124</v>
      </c>
      <c r="C1500" s="10">
        <v>65640</v>
      </c>
      <c r="D1500" s="11"/>
      <c r="E1500" s="12">
        <f t="shared" si="317"/>
        <v>0</v>
      </c>
      <c r="F1500" s="10">
        <f>F1501+F1502+F1503</f>
        <v>0</v>
      </c>
      <c r="G1500" s="10">
        <f>G1501+G1502+G1503</f>
        <v>0</v>
      </c>
      <c r="H1500" s="10">
        <f>H1501+H1502+H1503</f>
        <v>65640</v>
      </c>
      <c r="J1500" s="7"/>
    </row>
    <row r="1501" spans="1:10" hidden="1" x14ac:dyDescent="0.25">
      <c r="A1501" s="20" t="s">
        <v>129</v>
      </c>
      <c r="B1501" s="18" t="s">
        <v>130</v>
      </c>
      <c r="C1501" s="21">
        <v>35640</v>
      </c>
      <c r="D1501" s="22"/>
      <c r="E1501" s="23">
        <f t="shared" si="317"/>
        <v>0</v>
      </c>
      <c r="F1501" s="21"/>
      <c r="G1501" s="21"/>
      <c r="H1501" s="21">
        <f t="shared" ref="H1501:H1503" si="330">C1501+F1501-G1501</f>
        <v>35640</v>
      </c>
      <c r="J1501" s="7"/>
    </row>
    <row r="1502" spans="1:10" hidden="1" x14ac:dyDescent="0.25">
      <c r="A1502" s="20" t="s">
        <v>200</v>
      </c>
      <c r="B1502" s="18" t="s">
        <v>201</v>
      </c>
      <c r="C1502" s="21">
        <v>24000</v>
      </c>
      <c r="D1502" s="22"/>
      <c r="E1502" s="23">
        <f t="shared" si="317"/>
        <v>0</v>
      </c>
      <c r="F1502" s="21"/>
      <c r="G1502" s="21"/>
      <c r="H1502" s="21">
        <f t="shared" si="330"/>
        <v>24000</v>
      </c>
      <c r="J1502" s="7"/>
    </row>
    <row r="1503" spans="1:10" hidden="1" x14ac:dyDescent="0.25">
      <c r="A1503" s="20" t="s">
        <v>218</v>
      </c>
      <c r="B1503" s="18" t="s">
        <v>219</v>
      </c>
      <c r="C1503" s="21">
        <v>6000</v>
      </c>
      <c r="D1503" s="22"/>
      <c r="E1503" s="23">
        <f t="shared" si="317"/>
        <v>0</v>
      </c>
      <c r="F1503" s="21"/>
      <c r="G1503" s="21"/>
      <c r="H1503" s="21">
        <f t="shared" si="330"/>
        <v>6000</v>
      </c>
      <c r="J1503" s="7"/>
    </row>
    <row r="1504" spans="1:10" hidden="1" x14ac:dyDescent="0.25">
      <c r="A1504" s="17" t="s">
        <v>127</v>
      </c>
      <c r="B1504" s="18" t="s">
        <v>128</v>
      </c>
      <c r="C1504" s="10">
        <v>350000</v>
      </c>
      <c r="D1504" s="11">
        <v>43053.75</v>
      </c>
      <c r="E1504" s="12">
        <f t="shared" si="317"/>
        <v>0.12301071428571428</v>
      </c>
      <c r="F1504" s="10">
        <f>F1505</f>
        <v>0</v>
      </c>
      <c r="G1504" s="10">
        <f>G1505</f>
        <v>0</v>
      </c>
      <c r="H1504" s="10">
        <f>H1505</f>
        <v>350000</v>
      </c>
      <c r="J1504" s="7"/>
    </row>
    <row r="1505" spans="1:10" hidden="1" x14ac:dyDescent="0.25">
      <c r="A1505" s="19" t="s">
        <v>24</v>
      </c>
      <c r="B1505" s="18" t="s">
        <v>25</v>
      </c>
      <c r="C1505" s="10">
        <v>350000</v>
      </c>
      <c r="D1505" s="11">
        <v>43053.75</v>
      </c>
      <c r="E1505" s="12">
        <f t="shared" si="317"/>
        <v>0.12301071428571428</v>
      </c>
      <c r="F1505" s="10">
        <f>F1507+F1509+F1508+F1506</f>
        <v>0</v>
      </c>
      <c r="G1505" s="10">
        <f t="shared" ref="G1505:H1505" si="331">G1507+G1509+G1508+G1506</f>
        <v>0</v>
      </c>
      <c r="H1505" s="10">
        <f t="shared" si="331"/>
        <v>350000</v>
      </c>
      <c r="J1505" s="7"/>
    </row>
    <row r="1506" spans="1:10" hidden="1" x14ac:dyDescent="0.25">
      <c r="A1506" s="20" t="s">
        <v>89</v>
      </c>
      <c r="B1506" s="18" t="s">
        <v>90</v>
      </c>
      <c r="C1506" s="21">
        <v>10000</v>
      </c>
      <c r="D1506" s="22"/>
      <c r="E1506" s="23">
        <f t="shared" si="317"/>
        <v>0</v>
      </c>
      <c r="F1506" s="21"/>
      <c r="G1506" s="21"/>
      <c r="H1506" s="21">
        <f t="shared" ref="H1506:H1509" si="332">C1506+F1506-G1506</f>
        <v>10000</v>
      </c>
      <c r="J1506" s="7"/>
    </row>
    <row r="1507" spans="1:10" hidden="1" x14ac:dyDescent="0.25">
      <c r="A1507" s="20" t="s">
        <v>91</v>
      </c>
      <c r="B1507" s="18" t="s">
        <v>92</v>
      </c>
      <c r="C1507" s="21">
        <v>10000</v>
      </c>
      <c r="D1507" s="22">
        <v>43053.75</v>
      </c>
      <c r="E1507" s="23">
        <f t="shared" si="317"/>
        <v>4.3053749999999997</v>
      </c>
      <c r="F1507" s="21"/>
      <c r="G1507" s="21"/>
      <c r="H1507" s="21">
        <f t="shared" si="332"/>
        <v>10000</v>
      </c>
      <c r="J1507" s="7"/>
    </row>
    <row r="1508" spans="1:10" hidden="1" x14ac:dyDescent="0.25">
      <c r="A1508" s="20" t="s">
        <v>97</v>
      </c>
      <c r="B1508" s="18" t="s">
        <v>98</v>
      </c>
      <c r="C1508" s="21">
        <v>30000</v>
      </c>
      <c r="D1508" s="22"/>
      <c r="E1508" s="23">
        <f t="shared" si="317"/>
        <v>0</v>
      </c>
      <c r="F1508" s="21"/>
      <c r="G1508" s="21"/>
      <c r="H1508" s="21">
        <f t="shared" si="332"/>
        <v>30000</v>
      </c>
      <c r="J1508" s="7"/>
    </row>
    <row r="1509" spans="1:10" hidden="1" x14ac:dyDescent="0.25">
      <c r="A1509" s="20" t="s">
        <v>26</v>
      </c>
      <c r="B1509" s="18" t="s">
        <v>27</v>
      </c>
      <c r="C1509" s="21">
        <v>300000</v>
      </c>
      <c r="D1509" s="22"/>
      <c r="E1509" s="23">
        <f t="shared" si="317"/>
        <v>0</v>
      </c>
      <c r="F1509" s="21"/>
      <c r="G1509" s="21"/>
      <c r="H1509" s="21">
        <f t="shared" si="332"/>
        <v>300000</v>
      </c>
      <c r="J1509" s="7"/>
    </row>
    <row r="1510" spans="1:10" hidden="1" x14ac:dyDescent="0.25">
      <c r="A1510" s="13" t="s">
        <v>332</v>
      </c>
      <c r="B1510" s="14" t="s">
        <v>333</v>
      </c>
      <c r="C1510" s="10">
        <v>95894700</v>
      </c>
      <c r="D1510" s="11">
        <v>30135037.539999999</v>
      </c>
      <c r="E1510" s="12">
        <f t="shared" si="317"/>
        <v>0.31425133547526607</v>
      </c>
      <c r="F1510" s="10">
        <f>F1511</f>
        <v>0</v>
      </c>
      <c r="G1510" s="10">
        <f>G1511</f>
        <v>0</v>
      </c>
      <c r="H1510" s="10">
        <f>H1511</f>
        <v>95894700</v>
      </c>
      <c r="J1510" s="7"/>
    </row>
    <row r="1511" spans="1:10" hidden="1" x14ac:dyDescent="0.25">
      <c r="A1511" s="15" t="s">
        <v>334</v>
      </c>
      <c r="B1511" s="16" t="s">
        <v>335</v>
      </c>
      <c r="C1511" s="10">
        <v>95894700</v>
      </c>
      <c r="D1511" s="11">
        <v>30135037.539999999</v>
      </c>
      <c r="E1511" s="12">
        <f t="shared" si="317"/>
        <v>0.31425133547526607</v>
      </c>
      <c r="F1511" s="10">
        <f>F1512+F1560+F1575</f>
        <v>0</v>
      </c>
      <c r="G1511" s="10">
        <f>G1512+G1560+G1575</f>
        <v>0</v>
      </c>
      <c r="H1511" s="10">
        <f>H1512+H1560+H1575</f>
        <v>95894700</v>
      </c>
      <c r="J1511" s="7"/>
    </row>
    <row r="1512" spans="1:10" hidden="1" x14ac:dyDescent="0.25">
      <c r="A1512" s="17" t="s">
        <v>16</v>
      </c>
      <c r="B1512" s="18" t="s">
        <v>17</v>
      </c>
      <c r="C1512" s="10">
        <v>95453700</v>
      </c>
      <c r="D1512" s="11">
        <v>30130797.039999999</v>
      </c>
      <c r="E1512" s="12">
        <f t="shared" si="317"/>
        <v>0.31565876482525035</v>
      </c>
      <c r="F1512" s="10">
        <f>F1513+F1516+F1518+F1520+F1525+F1531+F1541+F1543+F1550+F1552+F1554+F1558</f>
        <v>0</v>
      </c>
      <c r="G1512" s="10">
        <f>G1513+G1516+G1518+G1520+G1525+G1531+G1541+G1543+G1550+G1552+G1554+G1558</f>
        <v>0</v>
      </c>
      <c r="H1512" s="10">
        <f>H1513+H1516+H1518+H1520+H1525+H1531+H1541+H1543+H1550+H1552+H1554+H1558</f>
        <v>95453700</v>
      </c>
      <c r="J1512" s="7"/>
    </row>
    <row r="1513" spans="1:10" hidden="1" x14ac:dyDescent="0.25">
      <c r="A1513" s="19" t="s">
        <v>62</v>
      </c>
      <c r="B1513" s="18" t="s">
        <v>63</v>
      </c>
      <c r="C1513" s="10">
        <v>69360000</v>
      </c>
      <c r="D1513" s="11">
        <v>22987453.059999999</v>
      </c>
      <c r="E1513" s="12">
        <f t="shared" si="317"/>
        <v>0.33142233362168394</v>
      </c>
      <c r="F1513" s="10">
        <f t="shared" ref="F1513:H1513" si="333">F1514+F1515</f>
        <v>0</v>
      </c>
      <c r="G1513" s="10">
        <f t="shared" si="333"/>
        <v>0</v>
      </c>
      <c r="H1513" s="10">
        <f t="shared" si="333"/>
        <v>69360000</v>
      </c>
      <c r="J1513" s="7"/>
    </row>
    <row r="1514" spans="1:10" hidden="1" x14ac:dyDescent="0.25">
      <c r="A1514" s="20" t="s">
        <v>64</v>
      </c>
      <c r="B1514" s="18" t="s">
        <v>65</v>
      </c>
      <c r="C1514" s="21">
        <v>68880000</v>
      </c>
      <c r="D1514" s="22">
        <v>22870571.030000001</v>
      </c>
      <c r="E1514" s="23">
        <f t="shared" si="317"/>
        <v>0.33203500333914054</v>
      </c>
      <c r="F1514" s="21"/>
      <c r="G1514" s="21"/>
      <c r="H1514" s="21">
        <f t="shared" ref="H1514:H1515" si="334">C1514+F1514-G1514</f>
        <v>68880000</v>
      </c>
      <c r="J1514" s="7"/>
    </row>
    <row r="1515" spans="1:10" hidden="1" x14ac:dyDescent="0.25">
      <c r="A1515" s="20" t="s">
        <v>66</v>
      </c>
      <c r="B1515" s="18" t="s">
        <v>67</v>
      </c>
      <c r="C1515" s="21">
        <v>480000</v>
      </c>
      <c r="D1515" s="22">
        <v>116882.03</v>
      </c>
      <c r="E1515" s="23">
        <f t="shared" si="317"/>
        <v>0.24350422916666667</v>
      </c>
      <c r="F1515" s="21"/>
      <c r="G1515" s="21"/>
      <c r="H1515" s="21">
        <f t="shared" si="334"/>
        <v>480000</v>
      </c>
      <c r="J1515" s="7"/>
    </row>
    <row r="1516" spans="1:10" hidden="1" x14ac:dyDescent="0.25">
      <c r="A1516" s="19" t="s">
        <v>70</v>
      </c>
      <c r="B1516" s="18" t="s">
        <v>71</v>
      </c>
      <c r="C1516" s="10">
        <v>2650000</v>
      </c>
      <c r="D1516" s="11">
        <v>322229.01</v>
      </c>
      <c r="E1516" s="12">
        <f t="shared" si="317"/>
        <v>0.12159585283018869</v>
      </c>
      <c r="F1516" s="10">
        <f t="shared" ref="F1516:H1516" si="335">F1517</f>
        <v>0</v>
      </c>
      <c r="G1516" s="10">
        <f t="shared" si="335"/>
        <v>0</v>
      </c>
      <c r="H1516" s="10">
        <f t="shared" si="335"/>
        <v>2650000</v>
      </c>
      <c r="J1516" s="7"/>
    </row>
    <row r="1517" spans="1:10" hidden="1" x14ac:dyDescent="0.25">
      <c r="A1517" s="20" t="s">
        <v>72</v>
      </c>
      <c r="B1517" s="18" t="s">
        <v>71</v>
      </c>
      <c r="C1517" s="21">
        <v>2650000</v>
      </c>
      <c r="D1517" s="22">
        <v>322229.01</v>
      </c>
      <c r="E1517" s="23">
        <f t="shared" si="317"/>
        <v>0.12159585283018869</v>
      </c>
      <c r="F1517" s="21"/>
      <c r="G1517" s="21"/>
      <c r="H1517" s="21">
        <f t="shared" ref="H1517" si="336">C1517+F1517-G1517</f>
        <v>2650000</v>
      </c>
      <c r="J1517" s="7"/>
    </row>
    <row r="1518" spans="1:10" hidden="1" x14ac:dyDescent="0.25">
      <c r="A1518" s="19" t="s">
        <v>73</v>
      </c>
      <c r="B1518" s="18" t="s">
        <v>74</v>
      </c>
      <c r="C1518" s="10">
        <v>10898000</v>
      </c>
      <c r="D1518" s="11">
        <v>3644256.83</v>
      </c>
      <c r="E1518" s="12">
        <f t="shared" si="317"/>
        <v>0.33439684621031385</v>
      </c>
      <c r="F1518" s="10">
        <f t="shared" ref="F1518:H1518" si="337">F1519</f>
        <v>0</v>
      </c>
      <c r="G1518" s="10">
        <f t="shared" si="337"/>
        <v>0</v>
      </c>
      <c r="H1518" s="10">
        <f t="shared" si="337"/>
        <v>10898000</v>
      </c>
      <c r="J1518" s="7"/>
    </row>
    <row r="1519" spans="1:10" hidden="1" x14ac:dyDescent="0.25">
      <c r="A1519" s="20" t="s">
        <v>77</v>
      </c>
      <c r="B1519" s="18" t="s">
        <v>78</v>
      </c>
      <c r="C1519" s="21">
        <v>10898000</v>
      </c>
      <c r="D1519" s="22">
        <v>3644256.83</v>
      </c>
      <c r="E1519" s="23">
        <f t="shared" si="317"/>
        <v>0.33439684621031385</v>
      </c>
      <c r="F1519" s="21"/>
      <c r="G1519" s="21"/>
      <c r="H1519" s="21">
        <f t="shared" ref="H1519" si="338">C1519+F1519-G1519</f>
        <v>10898000</v>
      </c>
      <c r="J1519" s="7"/>
    </row>
    <row r="1520" spans="1:10" hidden="1" x14ac:dyDescent="0.25">
      <c r="A1520" s="19" t="s">
        <v>18</v>
      </c>
      <c r="B1520" s="18" t="s">
        <v>19</v>
      </c>
      <c r="C1520" s="10">
        <v>3531600</v>
      </c>
      <c r="D1520" s="11">
        <v>1114007.8799999999</v>
      </c>
      <c r="E1520" s="12">
        <f t="shared" si="317"/>
        <v>0.31543999320421334</v>
      </c>
      <c r="F1520" s="10">
        <f>F1521+F1522+F1523+F1524</f>
        <v>0</v>
      </c>
      <c r="G1520" s="10">
        <f>G1521+G1522+G1523+G1524</f>
        <v>0</v>
      </c>
      <c r="H1520" s="10">
        <f>H1521+H1522+H1523+H1524</f>
        <v>3531600</v>
      </c>
      <c r="J1520" s="7"/>
    </row>
    <row r="1521" spans="1:10" hidden="1" x14ac:dyDescent="0.25">
      <c r="A1521" s="20" t="s">
        <v>20</v>
      </c>
      <c r="B1521" s="18" t="s">
        <v>21</v>
      </c>
      <c r="C1521" s="21">
        <v>270500</v>
      </c>
      <c r="D1521" s="22">
        <v>20262</v>
      </c>
      <c r="E1521" s="23">
        <f t="shared" si="317"/>
        <v>7.4905730129390016E-2</v>
      </c>
      <c r="F1521" s="21"/>
      <c r="G1521" s="21"/>
      <c r="H1521" s="21">
        <f t="shared" ref="H1521:H1524" si="339">C1521+F1521-G1521</f>
        <v>270500</v>
      </c>
      <c r="J1521" s="7"/>
    </row>
    <row r="1522" spans="1:10" hidden="1" x14ac:dyDescent="0.25">
      <c r="A1522" s="20" t="s">
        <v>79</v>
      </c>
      <c r="B1522" s="18" t="s">
        <v>80</v>
      </c>
      <c r="C1522" s="21">
        <v>3106300</v>
      </c>
      <c r="D1522" s="22">
        <v>1070323.28</v>
      </c>
      <c r="E1522" s="23">
        <f t="shared" si="317"/>
        <v>0.344565328525899</v>
      </c>
      <c r="F1522" s="21"/>
      <c r="G1522" s="21"/>
      <c r="H1522" s="21">
        <f t="shared" si="339"/>
        <v>3106300</v>
      </c>
      <c r="J1522" s="7"/>
    </row>
    <row r="1523" spans="1:10" hidden="1" x14ac:dyDescent="0.25">
      <c r="A1523" s="20" t="s">
        <v>22</v>
      </c>
      <c r="B1523" s="18" t="s">
        <v>23</v>
      </c>
      <c r="C1523" s="21">
        <v>134800</v>
      </c>
      <c r="D1523" s="22">
        <v>23098.6</v>
      </c>
      <c r="E1523" s="23">
        <f t="shared" si="317"/>
        <v>0.17135459940652817</v>
      </c>
      <c r="F1523" s="21"/>
      <c r="G1523" s="21"/>
      <c r="H1523" s="21">
        <f t="shared" si="339"/>
        <v>134800</v>
      </c>
      <c r="J1523" s="7"/>
    </row>
    <row r="1524" spans="1:10" hidden="1" x14ac:dyDescent="0.25">
      <c r="A1524" s="20" t="s">
        <v>81</v>
      </c>
      <c r="B1524" s="18" t="s">
        <v>82</v>
      </c>
      <c r="C1524" s="21">
        <v>20000</v>
      </c>
      <c r="D1524" s="22">
        <v>324</v>
      </c>
      <c r="E1524" s="23">
        <f t="shared" si="317"/>
        <v>1.6199999999999999E-2</v>
      </c>
      <c r="F1524" s="21"/>
      <c r="G1524" s="21"/>
      <c r="H1524" s="21">
        <f t="shared" si="339"/>
        <v>20000</v>
      </c>
      <c r="J1524" s="7"/>
    </row>
    <row r="1525" spans="1:10" hidden="1" x14ac:dyDescent="0.25">
      <c r="A1525" s="19" t="s">
        <v>30</v>
      </c>
      <c r="B1525" s="18" t="s">
        <v>31</v>
      </c>
      <c r="C1525" s="10">
        <v>2995500</v>
      </c>
      <c r="D1525" s="11">
        <v>864664.11</v>
      </c>
      <c r="E1525" s="12">
        <f t="shared" si="317"/>
        <v>0.28865435152729091</v>
      </c>
      <c r="F1525" s="10">
        <f>F1526+F1527+F1528+F1529+F1530</f>
        <v>0</v>
      </c>
      <c r="G1525" s="10">
        <f>G1526+G1527+G1528+G1529+G1530</f>
        <v>0</v>
      </c>
      <c r="H1525" s="10">
        <f>H1526+H1527+H1528+H1529+H1530</f>
        <v>2995500</v>
      </c>
      <c r="J1525" s="7"/>
    </row>
    <row r="1526" spans="1:10" hidden="1" x14ac:dyDescent="0.25">
      <c r="A1526" s="20" t="s">
        <v>32</v>
      </c>
      <c r="B1526" s="18" t="s">
        <v>33</v>
      </c>
      <c r="C1526" s="21">
        <v>1501900</v>
      </c>
      <c r="D1526" s="22">
        <v>424636.9</v>
      </c>
      <c r="E1526" s="23">
        <f t="shared" si="317"/>
        <v>0.28273313802516814</v>
      </c>
      <c r="F1526" s="21"/>
      <c r="G1526" s="21"/>
      <c r="H1526" s="21">
        <f t="shared" ref="H1526:H1530" si="340">C1526+F1526-G1526</f>
        <v>1501900</v>
      </c>
      <c r="J1526" s="7"/>
    </row>
    <row r="1527" spans="1:10" hidden="1" x14ac:dyDescent="0.25">
      <c r="A1527" s="20" t="s">
        <v>83</v>
      </c>
      <c r="B1527" s="18" t="s">
        <v>84</v>
      </c>
      <c r="C1527" s="21">
        <v>1358000</v>
      </c>
      <c r="D1527" s="22">
        <v>409539.57</v>
      </c>
      <c r="E1527" s="23">
        <f t="shared" si="317"/>
        <v>0.30157553019145805</v>
      </c>
      <c r="F1527" s="21"/>
      <c r="G1527" s="21"/>
      <c r="H1527" s="21">
        <f t="shared" si="340"/>
        <v>1358000</v>
      </c>
      <c r="J1527" s="7"/>
    </row>
    <row r="1528" spans="1:10" hidden="1" x14ac:dyDescent="0.25">
      <c r="A1528" s="20" t="s">
        <v>85</v>
      </c>
      <c r="B1528" s="18" t="s">
        <v>86</v>
      </c>
      <c r="C1528" s="21">
        <v>79100</v>
      </c>
      <c r="D1528" s="22">
        <v>15306.97</v>
      </c>
      <c r="E1528" s="23">
        <f t="shared" si="317"/>
        <v>0.19351415929203539</v>
      </c>
      <c r="F1528" s="21"/>
      <c r="G1528" s="21"/>
      <c r="H1528" s="21">
        <f t="shared" si="340"/>
        <v>79100</v>
      </c>
      <c r="J1528" s="7"/>
    </row>
    <row r="1529" spans="1:10" hidden="1" x14ac:dyDescent="0.25">
      <c r="A1529" s="20" t="s">
        <v>87</v>
      </c>
      <c r="B1529" s="18" t="s">
        <v>88</v>
      </c>
      <c r="C1529" s="21">
        <v>42000</v>
      </c>
      <c r="D1529" s="22">
        <v>15180.67</v>
      </c>
      <c r="E1529" s="23">
        <f t="shared" si="317"/>
        <v>0.3614445238095238</v>
      </c>
      <c r="F1529" s="21"/>
      <c r="G1529" s="21"/>
      <c r="H1529" s="21">
        <f t="shared" si="340"/>
        <v>42000</v>
      </c>
      <c r="J1529" s="7"/>
    </row>
    <row r="1530" spans="1:10" hidden="1" x14ac:dyDescent="0.25">
      <c r="A1530" s="20" t="s">
        <v>34</v>
      </c>
      <c r="B1530" s="18" t="s">
        <v>35</v>
      </c>
      <c r="C1530" s="21">
        <v>14500</v>
      </c>
      <c r="D1530" s="22"/>
      <c r="E1530" s="23">
        <f t="shared" si="317"/>
        <v>0</v>
      </c>
      <c r="F1530" s="21"/>
      <c r="G1530" s="21"/>
      <c r="H1530" s="21">
        <f t="shared" si="340"/>
        <v>14500</v>
      </c>
      <c r="J1530" s="7"/>
    </row>
    <row r="1531" spans="1:10" hidden="1" x14ac:dyDescent="0.25">
      <c r="A1531" s="19" t="s">
        <v>24</v>
      </c>
      <c r="B1531" s="18" t="s">
        <v>25</v>
      </c>
      <c r="C1531" s="10">
        <v>5487000</v>
      </c>
      <c r="D1531" s="11">
        <v>1126467.4099999999</v>
      </c>
      <c r="E1531" s="12">
        <f t="shared" si="317"/>
        <v>0.20529750501184615</v>
      </c>
      <c r="F1531" s="10">
        <f>F1532+F1533+F1534+F1535+F1536+F1537+F1538+F1539+F1540</f>
        <v>0</v>
      </c>
      <c r="G1531" s="10">
        <f>G1532+G1533+G1534+G1535+G1536+G1537+G1538+G1539+G1540</f>
        <v>0</v>
      </c>
      <c r="H1531" s="10">
        <f>H1532+H1533+H1534+H1535+H1536+H1537+H1538+H1539+H1540</f>
        <v>5487000</v>
      </c>
      <c r="J1531" s="7"/>
    </row>
    <row r="1532" spans="1:10" hidden="1" x14ac:dyDescent="0.25">
      <c r="A1532" s="20" t="s">
        <v>89</v>
      </c>
      <c r="B1532" s="18" t="s">
        <v>90</v>
      </c>
      <c r="C1532" s="21">
        <v>3348200</v>
      </c>
      <c r="D1532" s="22">
        <v>741714.16</v>
      </c>
      <c r="E1532" s="23">
        <f t="shared" si="317"/>
        <v>0.2215262409652948</v>
      </c>
      <c r="F1532" s="21"/>
      <c r="G1532" s="21"/>
      <c r="H1532" s="21">
        <f t="shared" ref="H1532:H1540" si="341">C1532+F1532-G1532</f>
        <v>3348200</v>
      </c>
      <c r="J1532" s="7"/>
    </row>
    <row r="1533" spans="1:10" hidden="1" x14ac:dyDescent="0.25">
      <c r="A1533" s="20" t="s">
        <v>91</v>
      </c>
      <c r="B1533" s="18" t="s">
        <v>92</v>
      </c>
      <c r="C1533" s="21">
        <v>568300</v>
      </c>
      <c r="D1533" s="22">
        <v>101680.93</v>
      </c>
      <c r="E1533" s="23">
        <f t="shared" si="317"/>
        <v>0.1789212211859933</v>
      </c>
      <c r="F1533" s="21"/>
      <c r="G1533" s="21"/>
      <c r="H1533" s="21">
        <f t="shared" si="341"/>
        <v>568300</v>
      </c>
      <c r="J1533" s="7"/>
    </row>
    <row r="1534" spans="1:10" hidden="1" x14ac:dyDescent="0.25">
      <c r="A1534" s="20" t="s">
        <v>93</v>
      </c>
      <c r="B1534" s="18" t="s">
        <v>94</v>
      </c>
      <c r="C1534" s="21">
        <v>104000</v>
      </c>
      <c r="D1534" s="22">
        <v>18688.13</v>
      </c>
      <c r="E1534" s="23">
        <f t="shared" si="317"/>
        <v>0.17969355769230771</v>
      </c>
      <c r="F1534" s="21"/>
      <c r="G1534" s="21"/>
      <c r="H1534" s="21">
        <f t="shared" si="341"/>
        <v>104000</v>
      </c>
      <c r="J1534" s="7"/>
    </row>
    <row r="1535" spans="1:10" hidden="1" x14ac:dyDescent="0.25">
      <c r="A1535" s="20" t="s">
        <v>95</v>
      </c>
      <c r="B1535" s="18" t="s">
        <v>96</v>
      </c>
      <c r="C1535" s="21">
        <v>589000</v>
      </c>
      <c r="D1535" s="22">
        <v>146750.12</v>
      </c>
      <c r="E1535" s="23">
        <f t="shared" si="317"/>
        <v>0.24915130730050933</v>
      </c>
      <c r="F1535" s="21"/>
      <c r="G1535" s="21"/>
      <c r="H1535" s="21">
        <f t="shared" si="341"/>
        <v>589000</v>
      </c>
      <c r="J1535" s="7"/>
    </row>
    <row r="1536" spans="1:10" hidden="1" x14ac:dyDescent="0.25">
      <c r="A1536" s="20" t="s">
        <v>97</v>
      </c>
      <c r="B1536" s="18" t="s">
        <v>98</v>
      </c>
      <c r="C1536" s="21">
        <v>534600</v>
      </c>
      <c r="D1536" s="22">
        <v>83886.46</v>
      </c>
      <c r="E1536" s="23">
        <f t="shared" si="317"/>
        <v>0.15691444070332961</v>
      </c>
      <c r="F1536" s="21"/>
      <c r="G1536" s="21"/>
      <c r="H1536" s="21">
        <f t="shared" si="341"/>
        <v>534600</v>
      </c>
      <c r="J1536" s="7"/>
    </row>
    <row r="1537" spans="1:10" hidden="1" x14ac:dyDescent="0.25">
      <c r="A1537" s="20" t="s">
        <v>36</v>
      </c>
      <c r="B1537" s="18" t="s">
        <v>37</v>
      </c>
      <c r="C1537" s="21">
        <v>141000</v>
      </c>
      <c r="D1537" s="22">
        <v>3836.53</v>
      </c>
      <c r="E1537" s="23">
        <f t="shared" si="317"/>
        <v>2.7209432624113478E-2</v>
      </c>
      <c r="F1537" s="21"/>
      <c r="G1537" s="21"/>
      <c r="H1537" s="21">
        <f t="shared" si="341"/>
        <v>141000</v>
      </c>
      <c r="J1537" s="7"/>
    </row>
    <row r="1538" spans="1:10" hidden="1" x14ac:dyDescent="0.25">
      <c r="A1538" s="20" t="s">
        <v>26</v>
      </c>
      <c r="B1538" s="18" t="s">
        <v>27</v>
      </c>
      <c r="C1538" s="21">
        <v>60000</v>
      </c>
      <c r="D1538" s="22">
        <v>19349.689999999999</v>
      </c>
      <c r="E1538" s="23">
        <f t="shared" ref="E1538:E1601" si="342">D1538/C1538</f>
        <v>0.32249483333333329</v>
      </c>
      <c r="F1538" s="21"/>
      <c r="G1538" s="21"/>
      <c r="H1538" s="21">
        <f t="shared" si="341"/>
        <v>60000</v>
      </c>
      <c r="J1538" s="7"/>
    </row>
    <row r="1539" spans="1:10" hidden="1" x14ac:dyDescent="0.25">
      <c r="A1539" s="20" t="s">
        <v>155</v>
      </c>
      <c r="B1539" s="18" t="s">
        <v>156</v>
      </c>
      <c r="C1539" s="21">
        <v>5900</v>
      </c>
      <c r="D1539" s="22">
        <v>1855.64</v>
      </c>
      <c r="E1539" s="23">
        <f t="shared" si="342"/>
        <v>0.31451525423728816</v>
      </c>
      <c r="F1539" s="21"/>
      <c r="G1539" s="21"/>
      <c r="H1539" s="21">
        <f t="shared" si="341"/>
        <v>5900</v>
      </c>
      <c r="J1539" s="7"/>
    </row>
    <row r="1540" spans="1:10" hidden="1" x14ac:dyDescent="0.25">
      <c r="A1540" s="20" t="s">
        <v>38</v>
      </c>
      <c r="B1540" s="18" t="s">
        <v>39</v>
      </c>
      <c r="C1540" s="21">
        <v>136000</v>
      </c>
      <c r="D1540" s="22">
        <v>8705.75</v>
      </c>
      <c r="E1540" s="23">
        <f t="shared" si="342"/>
        <v>6.4012867647058824E-2</v>
      </c>
      <c r="F1540" s="21"/>
      <c r="G1540" s="21"/>
      <c r="H1540" s="21">
        <f t="shared" si="341"/>
        <v>136000</v>
      </c>
      <c r="J1540" s="7"/>
    </row>
    <row r="1541" spans="1:10" hidden="1" x14ac:dyDescent="0.25">
      <c r="A1541" s="19" t="s">
        <v>99</v>
      </c>
      <c r="B1541" s="18" t="s">
        <v>100</v>
      </c>
      <c r="C1541" s="10">
        <v>11000</v>
      </c>
      <c r="D1541" s="11"/>
      <c r="E1541" s="12">
        <f t="shared" si="342"/>
        <v>0</v>
      </c>
      <c r="F1541" s="10">
        <f t="shared" ref="F1541:H1541" si="343">F1542</f>
        <v>0</v>
      </c>
      <c r="G1541" s="10">
        <f t="shared" si="343"/>
        <v>0</v>
      </c>
      <c r="H1541" s="10">
        <f t="shared" si="343"/>
        <v>11000</v>
      </c>
      <c r="J1541" s="7"/>
    </row>
    <row r="1542" spans="1:10" hidden="1" x14ac:dyDescent="0.25">
      <c r="A1542" s="20" t="s">
        <v>101</v>
      </c>
      <c r="B1542" s="18" t="s">
        <v>100</v>
      </c>
      <c r="C1542" s="21">
        <v>11000</v>
      </c>
      <c r="D1542" s="22"/>
      <c r="E1542" s="23">
        <f t="shared" si="342"/>
        <v>0</v>
      </c>
      <c r="F1542" s="21"/>
      <c r="G1542" s="21"/>
      <c r="H1542" s="21">
        <f t="shared" ref="H1542" si="344">C1542+F1542-G1542</f>
        <v>11000</v>
      </c>
      <c r="J1542" s="7"/>
    </row>
    <row r="1543" spans="1:10" hidden="1" x14ac:dyDescent="0.25">
      <c r="A1543" s="19" t="s">
        <v>42</v>
      </c>
      <c r="B1543" s="18" t="s">
        <v>43</v>
      </c>
      <c r="C1543" s="10">
        <v>181800</v>
      </c>
      <c r="D1543" s="11">
        <v>29483.69</v>
      </c>
      <c r="E1543" s="12">
        <f t="shared" si="342"/>
        <v>0.16217651265126512</v>
      </c>
      <c r="F1543" s="10">
        <f>F1544+F1545+F1546+F1547+F1548+F1549</f>
        <v>0</v>
      </c>
      <c r="G1543" s="10">
        <f>G1544+G1545+G1546+G1547+G1548+G1549</f>
        <v>0</v>
      </c>
      <c r="H1543" s="10">
        <f>H1544+H1545+H1546+H1547+H1548+H1549</f>
        <v>181800</v>
      </c>
      <c r="J1543" s="7"/>
    </row>
    <row r="1544" spans="1:10" hidden="1" x14ac:dyDescent="0.25">
      <c r="A1544" s="20" t="s">
        <v>102</v>
      </c>
      <c r="B1544" s="18" t="s">
        <v>103</v>
      </c>
      <c r="C1544" s="21">
        <v>31400</v>
      </c>
      <c r="D1544" s="22">
        <v>961</v>
      </c>
      <c r="E1544" s="23">
        <f t="shared" si="342"/>
        <v>3.0605095541401273E-2</v>
      </c>
      <c r="F1544" s="21"/>
      <c r="G1544" s="21"/>
      <c r="H1544" s="21">
        <f t="shared" ref="H1544:H1549" si="345">C1544+F1544-G1544</f>
        <v>31400</v>
      </c>
      <c r="J1544" s="7"/>
    </row>
    <row r="1545" spans="1:10" hidden="1" x14ac:dyDescent="0.25">
      <c r="A1545" s="20" t="s">
        <v>104</v>
      </c>
      <c r="B1545" s="18" t="s">
        <v>105</v>
      </c>
      <c r="C1545" s="21">
        <v>28500</v>
      </c>
      <c r="D1545" s="22">
        <v>3000</v>
      </c>
      <c r="E1545" s="23">
        <f t="shared" si="342"/>
        <v>0.10526315789473684</v>
      </c>
      <c r="F1545" s="21"/>
      <c r="G1545" s="21"/>
      <c r="H1545" s="21">
        <f t="shared" si="345"/>
        <v>28500</v>
      </c>
      <c r="J1545" s="7"/>
    </row>
    <row r="1546" spans="1:10" hidden="1" x14ac:dyDescent="0.25">
      <c r="A1546" s="20" t="s">
        <v>106</v>
      </c>
      <c r="B1546" s="18" t="s">
        <v>107</v>
      </c>
      <c r="C1546" s="21">
        <v>1000</v>
      </c>
      <c r="D1546" s="22"/>
      <c r="E1546" s="23">
        <f t="shared" si="342"/>
        <v>0</v>
      </c>
      <c r="F1546" s="21"/>
      <c r="G1546" s="21"/>
      <c r="H1546" s="21">
        <f t="shared" si="345"/>
        <v>1000</v>
      </c>
      <c r="J1546" s="7"/>
    </row>
    <row r="1547" spans="1:10" hidden="1" x14ac:dyDescent="0.25">
      <c r="A1547" s="20" t="s">
        <v>108</v>
      </c>
      <c r="B1547" s="18" t="s">
        <v>109</v>
      </c>
      <c r="C1547" s="21">
        <v>104200</v>
      </c>
      <c r="D1547" s="22">
        <v>18292.5</v>
      </c>
      <c r="E1547" s="23">
        <f t="shared" si="342"/>
        <v>0.17555182341650671</v>
      </c>
      <c r="F1547" s="21"/>
      <c r="G1547" s="21"/>
      <c r="H1547" s="21">
        <f t="shared" si="345"/>
        <v>104200</v>
      </c>
      <c r="J1547" s="7"/>
    </row>
    <row r="1548" spans="1:10" hidden="1" x14ac:dyDescent="0.25">
      <c r="A1548" s="20" t="s">
        <v>44</v>
      </c>
      <c r="B1548" s="18" t="s">
        <v>45</v>
      </c>
      <c r="C1548" s="21">
        <v>1000</v>
      </c>
      <c r="D1548" s="22"/>
      <c r="E1548" s="23">
        <f t="shared" si="342"/>
        <v>0</v>
      </c>
      <c r="F1548" s="21"/>
      <c r="G1548" s="21"/>
      <c r="H1548" s="21">
        <f t="shared" si="345"/>
        <v>1000</v>
      </c>
      <c r="J1548" s="7"/>
    </row>
    <row r="1549" spans="1:10" hidden="1" x14ac:dyDescent="0.25">
      <c r="A1549" s="20" t="s">
        <v>110</v>
      </c>
      <c r="B1549" s="18" t="s">
        <v>43</v>
      </c>
      <c r="C1549" s="21">
        <v>15700</v>
      </c>
      <c r="D1549" s="22">
        <v>7230.19</v>
      </c>
      <c r="E1549" s="23">
        <f t="shared" si="342"/>
        <v>0.46052165605095541</v>
      </c>
      <c r="F1549" s="21"/>
      <c r="G1549" s="21"/>
      <c r="H1549" s="21">
        <f t="shared" si="345"/>
        <v>15700</v>
      </c>
      <c r="J1549" s="7"/>
    </row>
    <row r="1550" spans="1:10" hidden="1" x14ac:dyDescent="0.25">
      <c r="A1550" s="19" t="s">
        <v>277</v>
      </c>
      <c r="B1550" s="18" t="s">
        <v>278</v>
      </c>
      <c r="C1550" s="10">
        <v>22000</v>
      </c>
      <c r="D1550" s="11">
        <v>880.54</v>
      </c>
      <c r="E1550" s="12">
        <f t="shared" si="342"/>
        <v>4.0024545454545452E-2</v>
      </c>
      <c r="F1550" s="10">
        <f t="shared" ref="F1550:H1550" si="346">F1551</f>
        <v>0</v>
      </c>
      <c r="G1550" s="10">
        <f t="shared" si="346"/>
        <v>0</v>
      </c>
      <c r="H1550" s="10">
        <f t="shared" si="346"/>
        <v>22000</v>
      </c>
      <c r="J1550" s="7"/>
    </row>
    <row r="1551" spans="1:10" hidden="1" x14ac:dyDescent="0.25">
      <c r="A1551" s="20" t="s">
        <v>279</v>
      </c>
      <c r="B1551" s="18" t="s">
        <v>280</v>
      </c>
      <c r="C1551" s="21">
        <v>22000</v>
      </c>
      <c r="D1551" s="22">
        <v>880.54</v>
      </c>
      <c r="E1551" s="23">
        <f t="shared" si="342"/>
        <v>4.0024545454545452E-2</v>
      </c>
      <c r="F1551" s="21"/>
      <c r="G1551" s="21"/>
      <c r="H1551" s="21">
        <f t="shared" ref="H1551" si="347">C1551+F1551-G1551</f>
        <v>22000</v>
      </c>
      <c r="J1551" s="7"/>
    </row>
    <row r="1552" spans="1:10" hidden="1" x14ac:dyDescent="0.25">
      <c r="A1552" s="19" t="s">
        <v>111</v>
      </c>
      <c r="B1552" s="18" t="s">
        <v>112</v>
      </c>
      <c r="C1552" s="10">
        <v>109600</v>
      </c>
      <c r="D1552" s="11">
        <v>28652.6</v>
      </c>
      <c r="E1552" s="12">
        <f t="shared" si="342"/>
        <v>0.2614288321167883</v>
      </c>
      <c r="F1552" s="10">
        <f t="shared" ref="F1552:H1552" si="348">F1553</f>
        <v>0</v>
      </c>
      <c r="G1552" s="10">
        <f t="shared" si="348"/>
        <v>0</v>
      </c>
      <c r="H1552" s="10">
        <f t="shared" si="348"/>
        <v>109600</v>
      </c>
      <c r="J1552" s="7"/>
    </row>
    <row r="1553" spans="1:10" hidden="1" x14ac:dyDescent="0.25">
      <c r="A1553" s="20" t="s">
        <v>113</v>
      </c>
      <c r="B1553" s="18" t="s">
        <v>114</v>
      </c>
      <c r="C1553" s="21">
        <v>109600</v>
      </c>
      <c r="D1553" s="22">
        <v>28652.6</v>
      </c>
      <c r="E1553" s="23">
        <f t="shared" si="342"/>
        <v>0.2614288321167883</v>
      </c>
      <c r="F1553" s="21"/>
      <c r="G1553" s="21"/>
      <c r="H1553" s="21">
        <f t="shared" ref="H1553" si="349">C1553+F1553-G1553</f>
        <v>109600</v>
      </c>
      <c r="J1553" s="7"/>
    </row>
    <row r="1554" spans="1:10" hidden="1" x14ac:dyDescent="0.25">
      <c r="A1554" s="19" t="s">
        <v>123</v>
      </c>
      <c r="B1554" s="18" t="s">
        <v>124</v>
      </c>
      <c r="C1554" s="10">
        <v>79200</v>
      </c>
      <c r="D1554" s="11">
        <v>6250</v>
      </c>
      <c r="E1554" s="12">
        <f t="shared" si="342"/>
        <v>7.8914141414141409E-2</v>
      </c>
      <c r="F1554" s="10">
        <f>F1555+F1556+F1557</f>
        <v>0</v>
      </c>
      <c r="G1554" s="10">
        <f>G1555+G1556+G1557</f>
        <v>0</v>
      </c>
      <c r="H1554" s="10">
        <f>H1555+H1556+H1557</f>
        <v>79200</v>
      </c>
      <c r="J1554" s="7"/>
    </row>
    <row r="1555" spans="1:10" hidden="1" x14ac:dyDescent="0.25">
      <c r="A1555" s="20" t="s">
        <v>129</v>
      </c>
      <c r="B1555" s="18" t="s">
        <v>130</v>
      </c>
      <c r="C1555" s="21">
        <v>33000</v>
      </c>
      <c r="D1555" s="22">
        <v>6250</v>
      </c>
      <c r="E1555" s="23">
        <f t="shared" si="342"/>
        <v>0.18939393939393939</v>
      </c>
      <c r="F1555" s="21"/>
      <c r="G1555" s="21"/>
      <c r="H1555" s="21">
        <f t="shared" ref="H1555:H1557" si="350">C1555+F1555-G1555</f>
        <v>33000</v>
      </c>
      <c r="J1555" s="7"/>
    </row>
    <row r="1556" spans="1:10" hidden="1" x14ac:dyDescent="0.25">
      <c r="A1556" s="20" t="s">
        <v>200</v>
      </c>
      <c r="B1556" s="18" t="s">
        <v>201</v>
      </c>
      <c r="C1556" s="21">
        <v>12000</v>
      </c>
      <c r="D1556" s="22"/>
      <c r="E1556" s="23">
        <f t="shared" si="342"/>
        <v>0</v>
      </c>
      <c r="F1556" s="21"/>
      <c r="G1556" s="21"/>
      <c r="H1556" s="21">
        <f t="shared" si="350"/>
        <v>12000</v>
      </c>
      <c r="J1556" s="7"/>
    </row>
    <row r="1557" spans="1:10" hidden="1" x14ac:dyDescent="0.25">
      <c r="A1557" s="20" t="s">
        <v>218</v>
      </c>
      <c r="B1557" s="18" t="s">
        <v>219</v>
      </c>
      <c r="C1557" s="21">
        <v>34200</v>
      </c>
      <c r="D1557" s="22"/>
      <c r="E1557" s="23">
        <f t="shared" si="342"/>
        <v>0</v>
      </c>
      <c r="F1557" s="21"/>
      <c r="G1557" s="21"/>
      <c r="H1557" s="21">
        <f t="shared" si="350"/>
        <v>34200</v>
      </c>
      <c r="J1557" s="7"/>
    </row>
    <row r="1558" spans="1:10" hidden="1" x14ac:dyDescent="0.25">
      <c r="A1558" s="19" t="s">
        <v>208</v>
      </c>
      <c r="B1558" s="18" t="s">
        <v>209</v>
      </c>
      <c r="C1558" s="10">
        <v>128000</v>
      </c>
      <c r="D1558" s="11">
        <v>6451.91</v>
      </c>
      <c r="E1558" s="12">
        <f t="shared" si="342"/>
        <v>5.0405546874999999E-2</v>
      </c>
      <c r="F1558" s="10">
        <f t="shared" ref="F1558:H1558" si="351">F1559</f>
        <v>0</v>
      </c>
      <c r="G1558" s="10">
        <f t="shared" si="351"/>
        <v>0</v>
      </c>
      <c r="H1558" s="10">
        <f t="shared" si="351"/>
        <v>128000</v>
      </c>
      <c r="J1558" s="7"/>
    </row>
    <row r="1559" spans="1:10" hidden="1" x14ac:dyDescent="0.25">
      <c r="A1559" s="20" t="s">
        <v>210</v>
      </c>
      <c r="B1559" s="18" t="s">
        <v>211</v>
      </c>
      <c r="C1559" s="21">
        <v>128000</v>
      </c>
      <c r="D1559" s="22">
        <v>6451.91</v>
      </c>
      <c r="E1559" s="23">
        <f t="shared" si="342"/>
        <v>5.0405546874999999E-2</v>
      </c>
      <c r="F1559" s="21"/>
      <c r="G1559" s="21"/>
      <c r="H1559" s="21">
        <f t="shared" ref="H1559" si="352">C1559+F1559-G1559</f>
        <v>128000</v>
      </c>
      <c r="J1559" s="7"/>
    </row>
    <row r="1560" spans="1:10" hidden="1" x14ac:dyDescent="0.25">
      <c r="A1560" s="17" t="s">
        <v>119</v>
      </c>
      <c r="B1560" s="18" t="s">
        <v>120</v>
      </c>
      <c r="C1560" s="10">
        <v>141000</v>
      </c>
      <c r="D1560" s="11">
        <v>4240.5</v>
      </c>
      <c r="E1560" s="12">
        <f t="shared" si="342"/>
        <v>3.0074468085106384E-2</v>
      </c>
      <c r="F1560" s="10">
        <f>F1561+F1564+F1567+F1570</f>
        <v>0</v>
      </c>
      <c r="G1560" s="10">
        <f t="shared" ref="G1560:H1560" si="353">G1561+G1564+G1567+G1570</f>
        <v>0</v>
      </c>
      <c r="H1560" s="10">
        <f t="shared" si="353"/>
        <v>141000</v>
      </c>
      <c r="J1560" s="7"/>
    </row>
    <row r="1561" spans="1:10" hidden="1" x14ac:dyDescent="0.25">
      <c r="A1561" s="19" t="s">
        <v>30</v>
      </c>
      <c r="B1561" s="18" t="s">
        <v>31</v>
      </c>
      <c r="C1561" s="10">
        <v>46500</v>
      </c>
      <c r="D1561" s="11">
        <v>4140.5</v>
      </c>
      <c r="E1561" s="12">
        <f t="shared" si="342"/>
        <v>8.9043010752688168E-2</v>
      </c>
      <c r="F1561" s="10">
        <f t="shared" ref="F1561:H1561" si="354">F1562+F1563</f>
        <v>0</v>
      </c>
      <c r="G1561" s="10">
        <f t="shared" si="354"/>
        <v>0</v>
      </c>
      <c r="H1561" s="10">
        <f t="shared" si="354"/>
        <v>46500</v>
      </c>
      <c r="J1561" s="7"/>
    </row>
    <row r="1562" spans="1:10" hidden="1" x14ac:dyDescent="0.25">
      <c r="A1562" s="20" t="s">
        <v>32</v>
      </c>
      <c r="B1562" s="18" t="s">
        <v>33</v>
      </c>
      <c r="C1562" s="21">
        <v>41500</v>
      </c>
      <c r="D1562" s="22">
        <v>2940.5</v>
      </c>
      <c r="E1562" s="23">
        <f t="shared" si="342"/>
        <v>7.0855421686746994E-2</v>
      </c>
      <c r="F1562" s="21"/>
      <c r="G1562" s="21"/>
      <c r="H1562" s="21">
        <f t="shared" ref="H1562:H1563" si="355">C1562+F1562-G1562</f>
        <v>41500</v>
      </c>
      <c r="J1562" s="7"/>
    </row>
    <row r="1563" spans="1:10" hidden="1" x14ac:dyDescent="0.25">
      <c r="A1563" s="20" t="s">
        <v>83</v>
      </c>
      <c r="B1563" s="18" t="s">
        <v>84</v>
      </c>
      <c r="C1563" s="21">
        <v>5000</v>
      </c>
      <c r="D1563" s="22">
        <v>1200</v>
      </c>
      <c r="E1563" s="23">
        <f t="shared" si="342"/>
        <v>0.24</v>
      </c>
      <c r="F1563" s="21"/>
      <c r="G1563" s="21"/>
      <c r="H1563" s="21">
        <f t="shared" si="355"/>
        <v>5000</v>
      </c>
      <c r="J1563" s="7"/>
    </row>
    <row r="1564" spans="1:10" hidden="1" x14ac:dyDescent="0.25">
      <c r="A1564" s="19" t="s">
        <v>24</v>
      </c>
      <c r="B1564" s="18" t="s">
        <v>25</v>
      </c>
      <c r="C1564" s="10">
        <v>7000</v>
      </c>
      <c r="D1564" s="11">
        <v>100</v>
      </c>
      <c r="E1564" s="12">
        <f t="shared" si="342"/>
        <v>1.4285714285714285E-2</v>
      </c>
      <c r="F1564" s="10">
        <f t="shared" ref="F1564:H1564" si="356">F1565+F1566</f>
        <v>0</v>
      </c>
      <c r="G1564" s="10">
        <f t="shared" si="356"/>
        <v>0</v>
      </c>
      <c r="H1564" s="10">
        <f t="shared" si="356"/>
        <v>7000</v>
      </c>
      <c r="J1564" s="7"/>
    </row>
    <row r="1565" spans="1:10" hidden="1" x14ac:dyDescent="0.25">
      <c r="A1565" s="20" t="s">
        <v>91</v>
      </c>
      <c r="B1565" s="18" t="s">
        <v>92</v>
      </c>
      <c r="C1565" s="21">
        <v>2500</v>
      </c>
      <c r="D1565" s="22"/>
      <c r="E1565" s="23">
        <f t="shared" si="342"/>
        <v>0</v>
      </c>
      <c r="F1565" s="21"/>
      <c r="G1565" s="21"/>
      <c r="H1565" s="21">
        <f t="shared" ref="H1565:H1566" si="357">C1565+F1565-G1565</f>
        <v>2500</v>
      </c>
      <c r="J1565" s="7"/>
    </row>
    <row r="1566" spans="1:10" hidden="1" x14ac:dyDescent="0.25">
      <c r="A1566" s="20" t="s">
        <v>97</v>
      </c>
      <c r="B1566" s="18" t="s">
        <v>98</v>
      </c>
      <c r="C1566" s="21">
        <v>4500</v>
      </c>
      <c r="D1566" s="22">
        <v>100</v>
      </c>
      <c r="E1566" s="23">
        <f t="shared" si="342"/>
        <v>2.2222222222222223E-2</v>
      </c>
      <c r="F1566" s="21"/>
      <c r="G1566" s="21"/>
      <c r="H1566" s="21">
        <f t="shared" si="357"/>
        <v>4500</v>
      </c>
      <c r="J1566" s="7"/>
    </row>
    <row r="1567" spans="1:10" hidden="1" x14ac:dyDescent="0.25">
      <c r="A1567" s="19" t="s">
        <v>42</v>
      </c>
      <c r="B1567" s="18" t="s">
        <v>43</v>
      </c>
      <c r="C1567" s="10">
        <v>3000</v>
      </c>
      <c r="D1567" s="11"/>
      <c r="E1567" s="12">
        <f t="shared" si="342"/>
        <v>0</v>
      </c>
      <c r="F1567" s="10">
        <f>F1569+F1568</f>
        <v>0</v>
      </c>
      <c r="G1567" s="10">
        <f t="shared" ref="G1567:H1567" si="358">G1569+G1568</f>
        <v>0</v>
      </c>
      <c r="H1567" s="10">
        <f t="shared" si="358"/>
        <v>3000</v>
      </c>
      <c r="J1567" s="7"/>
    </row>
    <row r="1568" spans="1:10" hidden="1" x14ac:dyDescent="0.25">
      <c r="A1568" s="20" t="s">
        <v>104</v>
      </c>
      <c r="B1568" s="18" t="s">
        <v>105</v>
      </c>
      <c r="C1568" s="21">
        <v>1000</v>
      </c>
      <c r="D1568" s="22"/>
      <c r="E1568" s="23">
        <f t="shared" si="342"/>
        <v>0</v>
      </c>
      <c r="F1568" s="21"/>
      <c r="G1568" s="21"/>
      <c r="H1568" s="21">
        <f t="shared" ref="H1568:H1569" si="359">C1568+F1568-G1568</f>
        <v>1000</v>
      </c>
      <c r="J1568" s="7"/>
    </row>
    <row r="1569" spans="1:10" hidden="1" x14ac:dyDescent="0.25">
      <c r="A1569" s="20" t="s">
        <v>110</v>
      </c>
      <c r="B1569" s="18" t="s">
        <v>43</v>
      </c>
      <c r="C1569" s="21">
        <v>2000</v>
      </c>
      <c r="D1569" s="22"/>
      <c r="E1569" s="23">
        <f t="shared" si="342"/>
        <v>0</v>
      </c>
      <c r="F1569" s="21"/>
      <c r="G1569" s="21"/>
      <c r="H1569" s="21">
        <f t="shared" si="359"/>
        <v>2000</v>
      </c>
      <c r="J1569" s="7"/>
    </row>
    <row r="1570" spans="1:10" hidden="1" x14ac:dyDescent="0.25">
      <c r="A1570" s="19" t="s">
        <v>123</v>
      </c>
      <c r="B1570" s="18" t="s">
        <v>124</v>
      </c>
      <c r="C1570" s="10">
        <v>84500</v>
      </c>
      <c r="D1570" s="11"/>
      <c r="E1570" s="12">
        <f t="shared" si="342"/>
        <v>0</v>
      </c>
      <c r="F1570" s="10">
        <f>F1571+F1572+F1573+F1574</f>
        <v>0</v>
      </c>
      <c r="G1570" s="10">
        <f>G1571+G1572+G1573+G1574</f>
        <v>0</v>
      </c>
      <c r="H1570" s="10">
        <f>H1571+H1572+H1573+H1574</f>
        <v>84500</v>
      </c>
      <c r="J1570" s="7"/>
    </row>
    <row r="1571" spans="1:10" hidden="1" x14ac:dyDescent="0.25">
      <c r="A1571" s="20" t="s">
        <v>129</v>
      </c>
      <c r="B1571" s="18" t="s">
        <v>130</v>
      </c>
      <c r="C1571" s="21">
        <v>24000</v>
      </c>
      <c r="D1571" s="22"/>
      <c r="E1571" s="23">
        <f t="shared" si="342"/>
        <v>0</v>
      </c>
      <c r="F1571" s="21"/>
      <c r="G1571" s="21"/>
      <c r="H1571" s="21">
        <f t="shared" ref="H1571:H1574" si="360">C1571+F1571-G1571</f>
        <v>24000</v>
      </c>
      <c r="J1571" s="7"/>
    </row>
    <row r="1572" spans="1:10" hidden="1" x14ac:dyDescent="0.25">
      <c r="A1572" s="20" t="s">
        <v>200</v>
      </c>
      <c r="B1572" s="18" t="s">
        <v>201</v>
      </c>
      <c r="C1572" s="21">
        <v>22000</v>
      </c>
      <c r="D1572" s="22"/>
      <c r="E1572" s="23">
        <f t="shared" si="342"/>
        <v>0</v>
      </c>
      <c r="F1572" s="21"/>
      <c r="G1572" s="21"/>
      <c r="H1572" s="21">
        <f t="shared" si="360"/>
        <v>22000</v>
      </c>
      <c r="J1572" s="7"/>
    </row>
    <row r="1573" spans="1:10" hidden="1" x14ac:dyDescent="0.25">
      <c r="A1573" s="20" t="s">
        <v>218</v>
      </c>
      <c r="B1573" s="18" t="s">
        <v>219</v>
      </c>
      <c r="C1573" s="21">
        <v>22000</v>
      </c>
      <c r="D1573" s="22"/>
      <c r="E1573" s="23">
        <f t="shared" si="342"/>
        <v>0</v>
      </c>
      <c r="F1573" s="21"/>
      <c r="G1573" s="21"/>
      <c r="H1573" s="21">
        <f t="shared" si="360"/>
        <v>22000</v>
      </c>
      <c r="J1573" s="7"/>
    </row>
    <row r="1574" spans="1:10" hidden="1" x14ac:dyDescent="0.25">
      <c r="A1574" s="20" t="s">
        <v>222</v>
      </c>
      <c r="B1574" s="18" t="s">
        <v>223</v>
      </c>
      <c r="C1574" s="21">
        <v>16500</v>
      </c>
      <c r="D1574" s="22"/>
      <c r="E1574" s="23">
        <f t="shared" si="342"/>
        <v>0</v>
      </c>
      <c r="F1574" s="21"/>
      <c r="G1574" s="21"/>
      <c r="H1574" s="21">
        <f t="shared" si="360"/>
        <v>16500</v>
      </c>
      <c r="J1574" s="7"/>
    </row>
    <row r="1575" spans="1:10" hidden="1" x14ac:dyDescent="0.25">
      <c r="A1575" s="17" t="s">
        <v>127</v>
      </c>
      <c r="B1575" s="18" t="s">
        <v>128</v>
      </c>
      <c r="C1575" s="10">
        <v>300000</v>
      </c>
      <c r="D1575" s="11"/>
      <c r="E1575" s="12">
        <f t="shared" si="342"/>
        <v>0</v>
      </c>
      <c r="F1575" s="10">
        <f>F1576</f>
        <v>0</v>
      </c>
      <c r="G1575" s="10">
        <f t="shared" ref="G1575:H1575" si="361">G1576</f>
        <v>0</v>
      </c>
      <c r="H1575" s="10">
        <f t="shared" si="361"/>
        <v>300000</v>
      </c>
      <c r="J1575" s="7"/>
    </row>
    <row r="1576" spans="1:10" hidden="1" x14ac:dyDescent="0.25">
      <c r="A1576" s="19" t="s">
        <v>24</v>
      </c>
      <c r="B1576" s="18" t="s">
        <v>25</v>
      </c>
      <c r="C1576" s="10">
        <v>300000</v>
      </c>
      <c r="D1576" s="11"/>
      <c r="E1576" s="12">
        <f t="shared" si="342"/>
        <v>0</v>
      </c>
      <c r="F1576" s="10">
        <f>F1577+F1578+F1579+F1580</f>
        <v>0</v>
      </c>
      <c r="G1576" s="10">
        <f t="shared" ref="G1576:H1576" si="362">G1577+G1578+G1579+G1580</f>
        <v>0</v>
      </c>
      <c r="H1576" s="10">
        <f t="shared" si="362"/>
        <v>300000</v>
      </c>
      <c r="J1576" s="7"/>
    </row>
    <row r="1577" spans="1:10" hidden="1" x14ac:dyDescent="0.25">
      <c r="A1577" s="20" t="s">
        <v>89</v>
      </c>
      <c r="B1577" s="18" t="s">
        <v>90</v>
      </c>
      <c r="C1577" s="21">
        <v>100000</v>
      </c>
      <c r="D1577" s="22"/>
      <c r="E1577" s="23">
        <f t="shared" si="342"/>
        <v>0</v>
      </c>
      <c r="F1577" s="21"/>
      <c r="G1577" s="21"/>
      <c r="H1577" s="21">
        <f t="shared" ref="H1577:H1580" si="363">C1577+F1577-G1577</f>
        <v>100000</v>
      </c>
      <c r="J1577" s="7"/>
    </row>
    <row r="1578" spans="1:10" hidden="1" x14ac:dyDescent="0.25">
      <c r="A1578" s="20" t="s">
        <v>91</v>
      </c>
      <c r="B1578" s="18" t="s">
        <v>92</v>
      </c>
      <c r="C1578" s="21">
        <v>100000</v>
      </c>
      <c r="D1578" s="22"/>
      <c r="E1578" s="23">
        <f t="shared" si="342"/>
        <v>0</v>
      </c>
      <c r="F1578" s="21"/>
      <c r="G1578" s="21"/>
      <c r="H1578" s="21">
        <f t="shared" si="363"/>
        <v>100000</v>
      </c>
      <c r="J1578" s="7"/>
    </row>
    <row r="1579" spans="1:10" hidden="1" x14ac:dyDescent="0.25">
      <c r="A1579" s="20" t="s">
        <v>97</v>
      </c>
      <c r="B1579" s="18" t="s">
        <v>98</v>
      </c>
      <c r="C1579" s="21">
        <v>50000</v>
      </c>
      <c r="D1579" s="22"/>
      <c r="E1579" s="23">
        <f t="shared" si="342"/>
        <v>0</v>
      </c>
      <c r="F1579" s="21"/>
      <c r="G1579" s="21"/>
      <c r="H1579" s="21">
        <f t="shared" si="363"/>
        <v>50000</v>
      </c>
      <c r="J1579" s="7"/>
    </row>
    <row r="1580" spans="1:10" hidden="1" x14ac:dyDescent="0.25">
      <c r="A1580" s="20" t="s">
        <v>26</v>
      </c>
      <c r="B1580" s="18" t="s">
        <v>27</v>
      </c>
      <c r="C1580" s="21">
        <v>50000</v>
      </c>
      <c r="D1580" s="22"/>
      <c r="E1580" s="23">
        <f t="shared" si="342"/>
        <v>0</v>
      </c>
      <c r="F1580" s="21"/>
      <c r="G1580" s="21"/>
      <c r="H1580" s="21">
        <f t="shared" si="363"/>
        <v>50000</v>
      </c>
      <c r="J1580" s="7"/>
    </row>
    <row r="1581" spans="1:10" hidden="1" x14ac:dyDescent="0.25">
      <c r="A1581" s="13" t="s">
        <v>336</v>
      </c>
      <c r="B1581" s="14" t="s">
        <v>337</v>
      </c>
      <c r="C1581" s="10">
        <v>103771000</v>
      </c>
      <c r="D1581" s="11">
        <v>33947302.390000001</v>
      </c>
      <c r="E1581" s="12">
        <f t="shared" si="342"/>
        <v>0.32713669898141101</v>
      </c>
      <c r="F1581" s="10">
        <f>F1582</f>
        <v>0</v>
      </c>
      <c r="G1581" s="10">
        <f>G1582</f>
        <v>0</v>
      </c>
      <c r="H1581" s="10">
        <f>H1582</f>
        <v>103771000</v>
      </c>
      <c r="J1581" s="7"/>
    </row>
    <row r="1582" spans="1:10" hidden="1" x14ac:dyDescent="0.25">
      <c r="A1582" s="15" t="s">
        <v>338</v>
      </c>
      <c r="B1582" s="16" t="s">
        <v>339</v>
      </c>
      <c r="C1582" s="10">
        <v>103771000</v>
      </c>
      <c r="D1582" s="11">
        <v>33947302.390000001</v>
      </c>
      <c r="E1582" s="12">
        <f t="shared" si="342"/>
        <v>0.32713669898141101</v>
      </c>
      <c r="F1582" s="10">
        <f>F1583+F1632</f>
        <v>0</v>
      </c>
      <c r="G1582" s="10">
        <f>G1583+G1632</f>
        <v>0</v>
      </c>
      <c r="H1582" s="10">
        <f>H1583+H1632</f>
        <v>103771000</v>
      </c>
      <c r="J1582" s="7"/>
    </row>
    <row r="1583" spans="1:10" hidden="1" x14ac:dyDescent="0.25">
      <c r="A1583" s="17" t="s">
        <v>16</v>
      </c>
      <c r="B1583" s="18" t="s">
        <v>17</v>
      </c>
      <c r="C1583" s="10">
        <v>103721000</v>
      </c>
      <c r="D1583" s="11">
        <v>33944268.310000002</v>
      </c>
      <c r="E1583" s="12">
        <f t="shared" si="342"/>
        <v>0.32726514698084286</v>
      </c>
      <c r="F1583" s="10">
        <f>F1584+F1587+F1589+F1592+F1597+F1603+F1613+F1615+F1622+F1624+F1626+F1630</f>
        <v>0</v>
      </c>
      <c r="G1583" s="10">
        <f>G1584+G1587+G1589+G1592+G1597+G1603+G1613+G1615+G1622+G1624+G1626+G1630</f>
        <v>0</v>
      </c>
      <c r="H1583" s="10">
        <f>H1584+H1587+H1589+H1592+H1597+H1603+H1613+H1615+H1622+H1624+H1626+H1630</f>
        <v>103721000</v>
      </c>
      <c r="J1583" s="7"/>
    </row>
    <row r="1584" spans="1:10" hidden="1" x14ac:dyDescent="0.25">
      <c r="A1584" s="19" t="s">
        <v>62</v>
      </c>
      <c r="B1584" s="18" t="s">
        <v>63</v>
      </c>
      <c r="C1584" s="10">
        <v>74290000</v>
      </c>
      <c r="D1584" s="11">
        <v>23980790.140000001</v>
      </c>
      <c r="E1584" s="12">
        <f t="shared" si="342"/>
        <v>0.32279970574774536</v>
      </c>
      <c r="F1584" s="10">
        <f t="shared" ref="F1584:H1584" si="364">F1585+F1586</f>
        <v>0</v>
      </c>
      <c r="G1584" s="10">
        <f t="shared" si="364"/>
        <v>0</v>
      </c>
      <c r="H1584" s="10">
        <f t="shared" si="364"/>
        <v>74290000</v>
      </c>
      <c r="J1584" s="7"/>
    </row>
    <row r="1585" spans="1:10" hidden="1" x14ac:dyDescent="0.25">
      <c r="A1585" s="20" t="s">
        <v>64</v>
      </c>
      <c r="B1585" s="18" t="s">
        <v>65</v>
      </c>
      <c r="C1585" s="21">
        <v>73750000</v>
      </c>
      <c r="D1585" s="22">
        <v>23832949.43</v>
      </c>
      <c r="E1585" s="23">
        <f t="shared" si="342"/>
        <v>0.32315863633898306</v>
      </c>
      <c r="F1585" s="21"/>
      <c r="G1585" s="21"/>
      <c r="H1585" s="21">
        <f t="shared" ref="H1585:H1586" si="365">C1585+F1585-G1585</f>
        <v>73750000</v>
      </c>
      <c r="J1585" s="7"/>
    </row>
    <row r="1586" spans="1:10" hidden="1" x14ac:dyDescent="0.25">
      <c r="A1586" s="20" t="s">
        <v>66</v>
      </c>
      <c r="B1586" s="18" t="s">
        <v>67</v>
      </c>
      <c r="C1586" s="21">
        <v>540000</v>
      </c>
      <c r="D1586" s="22">
        <v>147840.71</v>
      </c>
      <c r="E1586" s="23">
        <f t="shared" si="342"/>
        <v>0.27377909259259259</v>
      </c>
      <c r="F1586" s="21"/>
      <c r="G1586" s="21"/>
      <c r="H1586" s="21">
        <f t="shared" si="365"/>
        <v>540000</v>
      </c>
      <c r="J1586" s="7"/>
    </row>
    <row r="1587" spans="1:10" hidden="1" x14ac:dyDescent="0.25">
      <c r="A1587" s="19" t="s">
        <v>70</v>
      </c>
      <c r="B1587" s="18" t="s">
        <v>71</v>
      </c>
      <c r="C1587" s="10">
        <v>1390000</v>
      </c>
      <c r="D1587" s="11">
        <v>171301.72</v>
      </c>
      <c r="E1587" s="12">
        <f t="shared" si="342"/>
        <v>0.12323864748201439</v>
      </c>
      <c r="F1587" s="10">
        <f t="shared" ref="F1587:H1587" si="366">F1588</f>
        <v>0</v>
      </c>
      <c r="G1587" s="10">
        <f t="shared" si="366"/>
        <v>0</v>
      </c>
      <c r="H1587" s="10">
        <f t="shared" si="366"/>
        <v>1390000</v>
      </c>
      <c r="J1587" s="7"/>
    </row>
    <row r="1588" spans="1:10" hidden="1" x14ac:dyDescent="0.25">
      <c r="A1588" s="20" t="s">
        <v>72</v>
      </c>
      <c r="B1588" s="18" t="s">
        <v>71</v>
      </c>
      <c r="C1588" s="21">
        <v>1390000</v>
      </c>
      <c r="D1588" s="22">
        <v>171301.72</v>
      </c>
      <c r="E1588" s="23">
        <f t="shared" si="342"/>
        <v>0.12323864748201439</v>
      </c>
      <c r="F1588" s="21"/>
      <c r="G1588" s="21"/>
      <c r="H1588" s="21">
        <f t="shared" ref="H1588" si="367">C1588+F1588-G1588</f>
        <v>1390000</v>
      </c>
      <c r="J1588" s="7"/>
    </row>
    <row r="1589" spans="1:10" hidden="1" x14ac:dyDescent="0.25">
      <c r="A1589" s="19" t="s">
        <v>73</v>
      </c>
      <c r="B1589" s="18" t="s">
        <v>74</v>
      </c>
      <c r="C1589" s="10">
        <v>12605000</v>
      </c>
      <c r="D1589" s="11">
        <v>5537405.1399999997</v>
      </c>
      <c r="E1589" s="12">
        <f t="shared" si="342"/>
        <v>0.43930227211424033</v>
      </c>
      <c r="F1589" s="10">
        <f t="shared" ref="F1589:H1589" si="368">F1590+F1591</f>
        <v>0</v>
      </c>
      <c r="G1589" s="10">
        <f t="shared" si="368"/>
        <v>0</v>
      </c>
      <c r="H1589" s="10">
        <f t="shared" si="368"/>
        <v>12605000</v>
      </c>
      <c r="J1589" s="7"/>
    </row>
    <row r="1590" spans="1:10" hidden="1" x14ac:dyDescent="0.25">
      <c r="A1590" s="20" t="s">
        <v>75</v>
      </c>
      <c r="B1590" s="18" t="s">
        <v>76</v>
      </c>
      <c r="C1590" s="21">
        <v>540000</v>
      </c>
      <c r="D1590" s="22">
        <v>1635666.83</v>
      </c>
      <c r="E1590" s="23">
        <f t="shared" si="342"/>
        <v>3.0290126481481483</v>
      </c>
      <c r="F1590" s="21"/>
      <c r="G1590" s="21"/>
      <c r="H1590" s="21">
        <f t="shared" ref="H1590:H1591" si="369">C1590+F1590-G1590</f>
        <v>540000</v>
      </c>
      <c r="J1590" s="7"/>
    </row>
    <row r="1591" spans="1:10" hidden="1" x14ac:dyDescent="0.25">
      <c r="A1591" s="20" t="s">
        <v>77</v>
      </c>
      <c r="B1591" s="18" t="s">
        <v>78</v>
      </c>
      <c r="C1591" s="21">
        <v>12065000</v>
      </c>
      <c r="D1591" s="22">
        <v>3901738.31</v>
      </c>
      <c r="E1591" s="23">
        <f t="shared" si="342"/>
        <v>0.32339314629092414</v>
      </c>
      <c r="F1591" s="21"/>
      <c r="G1591" s="21"/>
      <c r="H1591" s="21">
        <f t="shared" si="369"/>
        <v>12065000</v>
      </c>
      <c r="J1591" s="7"/>
    </row>
    <row r="1592" spans="1:10" hidden="1" x14ac:dyDescent="0.25">
      <c r="A1592" s="19" t="s">
        <v>18</v>
      </c>
      <c r="B1592" s="18" t="s">
        <v>19</v>
      </c>
      <c r="C1592" s="10">
        <v>2874700</v>
      </c>
      <c r="D1592" s="11">
        <v>771328.17</v>
      </c>
      <c r="E1592" s="12">
        <f t="shared" si="342"/>
        <v>0.26831605732772118</v>
      </c>
      <c r="F1592" s="10">
        <f t="shared" ref="F1592:H1592" si="370">F1593+F1594+F1595+F1596</f>
        <v>0</v>
      </c>
      <c r="G1592" s="10">
        <f t="shared" si="370"/>
        <v>0</v>
      </c>
      <c r="H1592" s="10">
        <f t="shared" si="370"/>
        <v>2874700</v>
      </c>
      <c r="J1592" s="7"/>
    </row>
    <row r="1593" spans="1:10" hidden="1" x14ac:dyDescent="0.25">
      <c r="A1593" s="20" t="s">
        <v>20</v>
      </c>
      <c r="B1593" s="18" t="s">
        <v>21</v>
      </c>
      <c r="C1593" s="21">
        <v>461900</v>
      </c>
      <c r="D1593" s="22">
        <v>33643.339999999997</v>
      </c>
      <c r="E1593" s="23">
        <f t="shared" si="342"/>
        <v>7.2836847802554658E-2</v>
      </c>
      <c r="F1593" s="21"/>
      <c r="G1593" s="21"/>
      <c r="H1593" s="21">
        <f t="shared" ref="H1593:H1596" si="371">C1593+F1593-G1593</f>
        <v>461900</v>
      </c>
      <c r="J1593" s="7"/>
    </row>
    <row r="1594" spans="1:10" hidden="1" x14ac:dyDescent="0.25">
      <c r="A1594" s="20" t="s">
        <v>79</v>
      </c>
      <c r="B1594" s="18" t="s">
        <v>80</v>
      </c>
      <c r="C1594" s="21">
        <v>2335800</v>
      </c>
      <c r="D1594" s="22">
        <v>730712.83</v>
      </c>
      <c r="E1594" s="23">
        <f t="shared" si="342"/>
        <v>0.31283193338470755</v>
      </c>
      <c r="F1594" s="21"/>
      <c r="G1594" s="21"/>
      <c r="H1594" s="21">
        <f t="shared" si="371"/>
        <v>2335800</v>
      </c>
      <c r="J1594" s="7"/>
    </row>
    <row r="1595" spans="1:10" hidden="1" x14ac:dyDescent="0.25">
      <c r="A1595" s="20" t="s">
        <v>22</v>
      </c>
      <c r="B1595" s="18" t="s">
        <v>23</v>
      </c>
      <c r="C1595" s="21">
        <v>56600</v>
      </c>
      <c r="D1595" s="22">
        <v>4200</v>
      </c>
      <c r="E1595" s="23">
        <f t="shared" si="342"/>
        <v>7.4204946996466431E-2</v>
      </c>
      <c r="F1595" s="21"/>
      <c r="G1595" s="21"/>
      <c r="H1595" s="21">
        <f t="shared" si="371"/>
        <v>56600</v>
      </c>
      <c r="J1595" s="7"/>
    </row>
    <row r="1596" spans="1:10" hidden="1" x14ac:dyDescent="0.25">
      <c r="A1596" s="20" t="s">
        <v>81</v>
      </c>
      <c r="B1596" s="18" t="s">
        <v>82</v>
      </c>
      <c r="C1596" s="21">
        <v>20400</v>
      </c>
      <c r="D1596" s="22">
        <v>2772</v>
      </c>
      <c r="E1596" s="23">
        <f t="shared" si="342"/>
        <v>0.13588235294117648</v>
      </c>
      <c r="F1596" s="21"/>
      <c r="G1596" s="21"/>
      <c r="H1596" s="21">
        <f t="shared" si="371"/>
        <v>20400</v>
      </c>
      <c r="J1596" s="7"/>
    </row>
    <row r="1597" spans="1:10" hidden="1" x14ac:dyDescent="0.25">
      <c r="A1597" s="19" t="s">
        <v>30</v>
      </c>
      <c r="B1597" s="18" t="s">
        <v>31</v>
      </c>
      <c r="C1597" s="10">
        <v>2178100</v>
      </c>
      <c r="D1597" s="11">
        <v>507967.52</v>
      </c>
      <c r="E1597" s="12">
        <f t="shared" si="342"/>
        <v>0.23321588540471053</v>
      </c>
      <c r="F1597" s="10">
        <f>F1598+F1599+F1600+F1601+F1602</f>
        <v>0</v>
      </c>
      <c r="G1597" s="10">
        <f>G1598+G1599+G1600+G1601+G1602</f>
        <v>0</v>
      </c>
      <c r="H1597" s="10">
        <f>H1598+H1599+H1600+H1601+H1602</f>
        <v>2178100</v>
      </c>
      <c r="J1597" s="7"/>
    </row>
    <row r="1598" spans="1:10" hidden="1" x14ac:dyDescent="0.25">
      <c r="A1598" s="20" t="s">
        <v>32</v>
      </c>
      <c r="B1598" s="18" t="s">
        <v>33</v>
      </c>
      <c r="C1598" s="21">
        <v>960700</v>
      </c>
      <c r="D1598" s="22">
        <v>231790.4</v>
      </c>
      <c r="E1598" s="23">
        <f t="shared" si="342"/>
        <v>0.2412724055376288</v>
      </c>
      <c r="F1598" s="21"/>
      <c r="G1598" s="21"/>
      <c r="H1598" s="21">
        <f t="shared" ref="H1598:H1602" si="372">C1598+F1598-G1598</f>
        <v>960700</v>
      </c>
      <c r="J1598" s="7"/>
    </row>
    <row r="1599" spans="1:10" hidden="1" x14ac:dyDescent="0.25">
      <c r="A1599" s="20" t="s">
        <v>83</v>
      </c>
      <c r="B1599" s="18" t="s">
        <v>84</v>
      </c>
      <c r="C1599" s="21">
        <v>1123700</v>
      </c>
      <c r="D1599" s="22">
        <v>263381.68</v>
      </c>
      <c r="E1599" s="23">
        <f t="shared" si="342"/>
        <v>0.23438789712556732</v>
      </c>
      <c r="F1599" s="21"/>
      <c r="G1599" s="21"/>
      <c r="H1599" s="21">
        <f t="shared" si="372"/>
        <v>1123700</v>
      </c>
      <c r="J1599" s="7"/>
    </row>
    <row r="1600" spans="1:10" hidden="1" x14ac:dyDescent="0.25">
      <c r="A1600" s="20" t="s">
        <v>85</v>
      </c>
      <c r="B1600" s="18" t="s">
        <v>86</v>
      </c>
      <c r="C1600" s="21">
        <v>13400</v>
      </c>
      <c r="D1600" s="22">
        <v>2534.38</v>
      </c>
      <c r="E1600" s="23">
        <f t="shared" si="342"/>
        <v>0.18913283582089552</v>
      </c>
      <c r="F1600" s="21"/>
      <c r="G1600" s="21"/>
      <c r="H1600" s="21">
        <f t="shared" si="372"/>
        <v>13400</v>
      </c>
      <c r="J1600" s="7"/>
    </row>
    <row r="1601" spans="1:10" hidden="1" x14ac:dyDescent="0.25">
      <c r="A1601" s="20" t="s">
        <v>87</v>
      </c>
      <c r="B1601" s="18" t="s">
        <v>88</v>
      </c>
      <c r="C1601" s="21">
        <v>71700</v>
      </c>
      <c r="D1601" s="22">
        <v>10261.06</v>
      </c>
      <c r="E1601" s="23">
        <f t="shared" si="342"/>
        <v>0.1431110181311018</v>
      </c>
      <c r="F1601" s="21"/>
      <c r="G1601" s="21"/>
      <c r="H1601" s="21">
        <f t="shared" si="372"/>
        <v>71700</v>
      </c>
      <c r="J1601" s="7"/>
    </row>
    <row r="1602" spans="1:10" hidden="1" x14ac:dyDescent="0.25">
      <c r="A1602" s="20" t="s">
        <v>34</v>
      </c>
      <c r="B1602" s="18" t="s">
        <v>35</v>
      </c>
      <c r="C1602" s="21">
        <v>8600</v>
      </c>
      <c r="D1602" s="22"/>
      <c r="E1602" s="23">
        <f t="shared" ref="E1602:E1665" si="373">D1602/C1602</f>
        <v>0</v>
      </c>
      <c r="F1602" s="21"/>
      <c r="G1602" s="21"/>
      <c r="H1602" s="21">
        <f t="shared" si="372"/>
        <v>8600</v>
      </c>
      <c r="J1602" s="7"/>
    </row>
    <row r="1603" spans="1:10" hidden="1" x14ac:dyDescent="0.25">
      <c r="A1603" s="19" t="s">
        <v>24</v>
      </c>
      <c r="B1603" s="18" t="s">
        <v>25</v>
      </c>
      <c r="C1603" s="10">
        <v>9541300</v>
      </c>
      <c r="D1603" s="11">
        <v>2853719.65</v>
      </c>
      <c r="E1603" s="12">
        <f t="shared" si="373"/>
        <v>0.29909128211040426</v>
      </c>
      <c r="F1603" s="10">
        <f>F1604+F1605+F1606+F1607+F1608+F1609+F1610+F1611+F1612</f>
        <v>0</v>
      </c>
      <c r="G1603" s="10">
        <f>G1604+G1605+G1606+G1607+G1608+G1609+G1610+G1611+G1612</f>
        <v>0</v>
      </c>
      <c r="H1603" s="10">
        <f>H1604+H1605+H1606+H1607+H1608+H1609+H1610+H1611+H1612</f>
        <v>9541300</v>
      </c>
      <c r="J1603" s="7"/>
    </row>
    <row r="1604" spans="1:10" hidden="1" x14ac:dyDescent="0.25">
      <c r="A1604" s="20" t="s">
        <v>89</v>
      </c>
      <c r="B1604" s="18" t="s">
        <v>90</v>
      </c>
      <c r="C1604" s="21">
        <v>1035500</v>
      </c>
      <c r="D1604" s="22">
        <v>245192.37</v>
      </c>
      <c r="E1604" s="23">
        <f t="shared" si="373"/>
        <v>0.23678645098985995</v>
      </c>
      <c r="F1604" s="21"/>
      <c r="G1604" s="21"/>
      <c r="H1604" s="21">
        <f t="shared" ref="H1604:H1612" si="374">C1604+F1604-G1604</f>
        <v>1035500</v>
      </c>
      <c r="J1604" s="7"/>
    </row>
    <row r="1605" spans="1:10" hidden="1" x14ac:dyDescent="0.25">
      <c r="A1605" s="20" t="s">
        <v>91</v>
      </c>
      <c r="B1605" s="18" t="s">
        <v>92</v>
      </c>
      <c r="C1605" s="21">
        <v>309500</v>
      </c>
      <c r="D1605" s="22">
        <v>54417.35</v>
      </c>
      <c r="E1605" s="23">
        <f t="shared" si="373"/>
        <v>0.17582342487883684</v>
      </c>
      <c r="F1605" s="21"/>
      <c r="G1605" s="21"/>
      <c r="H1605" s="21">
        <f t="shared" si="374"/>
        <v>309500</v>
      </c>
      <c r="J1605" s="7"/>
    </row>
    <row r="1606" spans="1:10" hidden="1" x14ac:dyDescent="0.25">
      <c r="A1606" s="20" t="s">
        <v>93</v>
      </c>
      <c r="B1606" s="18" t="s">
        <v>94</v>
      </c>
      <c r="C1606" s="21">
        <v>85900</v>
      </c>
      <c r="D1606" s="22">
        <v>31914.45</v>
      </c>
      <c r="E1606" s="23">
        <f t="shared" si="373"/>
        <v>0.37153026775320142</v>
      </c>
      <c r="F1606" s="21"/>
      <c r="G1606" s="21"/>
      <c r="H1606" s="21">
        <f t="shared" si="374"/>
        <v>85900</v>
      </c>
      <c r="J1606" s="7"/>
    </row>
    <row r="1607" spans="1:10" hidden="1" x14ac:dyDescent="0.25">
      <c r="A1607" s="20" t="s">
        <v>95</v>
      </c>
      <c r="B1607" s="18" t="s">
        <v>96</v>
      </c>
      <c r="C1607" s="21">
        <v>1653500</v>
      </c>
      <c r="D1607" s="22">
        <v>433345.03</v>
      </c>
      <c r="E1607" s="23">
        <f t="shared" si="373"/>
        <v>0.26207742969458725</v>
      </c>
      <c r="F1607" s="21"/>
      <c r="G1607" s="21"/>
      <c r="H1607" s="21">
        <f t="shared" si="374"/>
        <v>1653500</v>
      </c>
      <c r="J1607" s="7"/>
    </row>
    <row r="1608" spans="1:10" hidden="1" x14ac:dyDescent="0.25">
      <c r="A1608" s="20" t="s">
        <v>97</v>
      </c>
      <c r="B1608" s="18" t="s">
        <v>98</v>
      </c>
      <c r="C1608" s="21">
        <v>304500</v>
      </c>
      <c r="D1608" s="22">
        <v>74829.87</v>
      </c>
      <c r="E1608" s="23">
        <f t="shared" si="373"/>
        <v>0.24574669950738914</v>
      </c>
      <c r="F1608" s="21"/>
      <c r="G1608" s="21"/>
      <c r="H1608" s="21">
        <f t="shared" si="374"/>
        <v>304500</v>
      </c>
      <c r="J1608" s="7"/>
    </row>
    <row r="1609" spans="1:10" hidden="1" x14ac:dyDescent="0.25">
      <c r="A1609" s="20" t="s">
        <v>36</v>
      </c>
      <c r="B1609" s="18" t="s">
        <v>37</v>
      </c>
      <c r="C1609" s="21">
        <v>52900</v>
      </c>
      <c r="D1609" s="22">
        <v>8830.81</v>
      </c>
      <c r="E1609" s="23">
        <f t="shared" si="373"/>
        <v>0.16693402646502833</v>
      </c>
      <c r="F1609" s="21"/>
      <c r="G1609" s="21"/>
      <c r="H1609" s="21">
        <f t="shared" si="374"/>
        <v>52900</v>
      </c>
      <c r="J1609" s="7"/>
    </row>
    <row r="1610" spans="1:10" hidden="1" x14ac:dyDescent="0.25">
      <c r="A1610" s="20" t="s">
        <v>26</v>
      </c>
      <c r="B1610" s="18" t="s">
        <v>27</v>
      </c>
      <c r="C1610" s="21">
        <v>5362700</v>
      </c>
      <c r="D1610" s="22">
        <v>1800174.49</v>
      </c>
      <c r="E1610" s="23">
        <f t="shared" si="373"/>
        <v>0.33568435489585469</v>
      </c>
      <c r="F1610" s="21"/>
      <c r="G1610" s="21"/>
      <c r="H1610" s="21">
        <f t="shared" si="374"/>
        <v>5362700</v>
      </c>
      <c r="J1610" s="7"/>
    </row>
    <row r="1611" spans="1:10" hidden="1" x14ac:dyDescent="0.25">
      <c r="A1611" s="20" t="s">
        <v>155</v>
      </c>
      <c r="B1611" s="18" t="s">
        <v>156</v>
      </c>
      <c r="C1611" s="21">
        <v>20300</v>
      </c>
      <c r="D1611" s="22">
        <v>7032.5</v>
      </c>
      <c r="E1611" s="23">
        <f t="shared" si="373"/>
        <v>0.34642857142857142</v>
      </c>
      <c r="F1611" s="21"/>
      <c r="G1611" s="21"/>
      <c r="H1611" s="21">
        <f t="shared" si="374"/>
        <v>20300</v>
      </c>
      <c r="J1611" s="7"/>
    </row>
    <row r="1612" spans="1:10" hidden="1" x14ac:dyDescent="0.25">
      <c r="A1612" s="20" t="s">
        <v>38</v>
      </c>
      <c r="B1612" s="18" t="s">
        <v>39</v>
      </c>
      <c r="C1612" s="21">
        <v>716500</v>
      </c>
      <c r="D1612" s="22">
        <v>197982.78</v>
      </c>
      <c r="E1612" s="23">
        <f t="shared" si="373"/>
        <v>0.27631930216329381</v>
      </c>
      <c r="F1612" s="21"/>
      <c r="G1612" s="21"/>
      <c r="H1612" s="21">
        <f t="shared" si="374"/>
        <v>716500</v>
      </c>
      <c r="J1612" s="7"/>
    </row>
    <row r="1613" spans="1:10" hidden="1" x14ac:dyDescent="0.25">
      <c r="A1613" s="19" t="s">
        <v>99</v>
      </c>
      <c r="B1613" s="18" t="s">
        <v>100</v>
      </c>
      <c r="C1613" s="10">
        <v>93800</v>
      </c>
      <c r="D1613" s="11">
        <v>16573.04</v>
      </c>
      <c r="E1613" s="12">
        <f t="shared" si="373"/>
        <v>0.17668486140724948</v>
      </c>
      <c r="F1613" s="10">
        <f t="shared" ref="F1613:H1613" si="375">F1614</f>
        <v>0</v>
      </c>
      <c r="G1613" s="10">
        <f t="shared" si="375"/>
        <v>0</v>
      </c>
      <c r="H1613" s="10">
        <f t="shared" si="375"/>
        <v>93800</v>
      </c>
      <c r="J1613" s="7"/>
    </row>
    <row r="1614" spans="1:10" hidden="1" x14ac:dyDescent="0.25">
      <c r="A1614" s="20" t="s">
        <v>101</v>
      </c>
      <c r="B1614" s="18" t="s">
        <v>100</v>
      </c>
      <c r="C1614" s="21">
        <v>93800</v>
      </c>
      <c r="D1614" s="22">
        <v>16573.04</v>
      </c>
      <c r="E1614" s="23">
        <f t="shared" si="373"/>
        <v>0.17668486140724948</v>
      </c>
      <c r="F1614" s="21"/>
      <c r="G1614" s="21"/>
      <c r="H1614" s="21">
        <f t="shared" ref="H1614" si="376">C1614+F1614-G1614</f>
        <v>93800</v>
      </c>
      <c r="J1614" s="7"/>
    </row>
    <row r="1615" spans="1:10" hidden="1" x14ac:dyDescent="0.25">
      <c r="A1615" s="19" t="s">
        <v>42</v>
      </c>
      <c r="B1615" s="18" t="s">
        <v>43</v>
      </c>
      <c r="C1615" s="10">
        <v>286000</v>
      </c>
      <c r="D1615" s="11">
        <v>75777.19</v>
      </c>
      <c r="E1615" s="12">
        <f t="shared" si="373"/>
        <v>0.26495520979020981</v>
      </c>
      <c r="F1615" s="10">
        <f>F1616+F1617+F1618+F1619+F1620+F1621</f>
        <v>0</v>
      </c>
      <c r="G1615" s="10">
        <f>G1616+G1617+G1618+G1619+G1620+G1621</f>
        <v>0</v>
      </c>
      <c r="H1615" s="10">
        <f>H1616+H1617+H1618+H1619+H1620+H1621</f>
        <v>286000</v>
      </c>
      <c r="J1615" s="7"/>
    </row>
    <row r="1616" spans="1:10" hidden="1" x14ac:dyDescent="0.25">
      <c r="A1616" s="20" t="s">
        <v>102</v>
      </c>
      <c r="B1616" s="18" t="s">
        <v>103</v>
      </c>
      <c r="C1616" s="21">
        <v>40900</v>
      </c>
      <c r="D1616" s="22"/>
      <c r="E1616" s="23">
        <f t="shared" si="373"/>
        <v>0</v>
      </c>
      <c r="F1616" s="21"/>
      <c r="G1616" s="21"/>
      <c r="H1616" s="21">
        <f t="shared" ref="H1616:H1621" si="377">C1616+F1616-G1616</f>
        <v>40900</v>
      </c>
      <c r="J1616" s="7"/>
    </row>
    <row r="1617" spans="1:10" hidden="1" x14ac:dyDescent="0.25">
      <c r="A1617" s="20" t="s">
        <v>104</v>
      </c>
      <c r="B1617" s="18" t="s">
        <v>105</v>
      </c>
      <c r="C1617" s="21">
        <v>28800</v>
      </c>
      <c r="D1617" s="22">
        <v>2478.9299999999998</v>
      </c>
      <c r="E1617" s="23">
        <f t="shared" si="373"/>
        <v>8.6073958333333325E-2</v>
      </c>
      <c r="F1617" s="21"/>
      <c r="G1617" s="21"/>
      <c r="H1617" s="21">
        <f t="shared" si="377"/>
        <v>28800</v>
      </c>
      <c r="J1617" s="7"/>
    </row>
    <row r="1618" spans="1:10" hidden="1" x14ac:dyDescent="0.25">
      <c r="A1618" s="20" t="s">
        <v>106</v>
      </c>
      <c r="B1618" s="18" t="s">
        <v>107</v>
      </c>
      <c r="C1618" s="21">
        <v>900</v>
      </c>
      <c r="D1618" s="22"/>
      <c r="E1618" s="23">
        <f t="shared" si="373"/>
        <v>0</v>
      </c>
      <c r="F1618" s="21"/>
      <c r="G1618" s="21"/>
      <c r="H1618" s="21">
        <f t="shared" si="377"/>
        <v>900</v>
      </c>
      <c r="J1618" s="7"/>
    </row>
    <row r="1619" spans="1:10" hidden="1" x14ac:dyDescent="0.25">
      <c r="A1619" s="20" t="s">
        <v>108</v>
      </c>
      <c r="B1619" s="18" t="s">
        <v>109</v>
      </c>
      <c r="C1619" s="21">
        <v>84000</v>
      </c>
      <c r="D1619" s="22">
        <v>17713.349999999999</v>
      </c>
      <c r="E1619" s="23">
        <f t="shared" si="373"/>
        <v>0.21087321428571426</v>
      </c>
      <c r="F1619" s="21"/>
      <c r="G1619" s="21"/>
      <c r="H1619" s="21">
        <f t="shared" si="377"/>
        <v>84000</v>
      </c>
      <c r="J1619" s="7"/>
    </row>
    <row r="1620" spans="1:10" hidden="1" x14ac:dyDescent="0.25">
      <c r="A1620" s="20" t="s">
        <v>44</v>
      </c>
      <c r="B1620" s="18" t="s">
        <v>45</v>
      </c>
      <c r="C1620" s="21">
        <v>11000</v>
      </c>
      <c r="D1620" s="22">
        <v>29504.93</v>
      </c>
      <c r="E1620" s="23">
        <f t="shared" si="373"/>
        <v>2.6822663636363635</v>
      </c>
      <c r="F1620" s="21"/>
      <c r="G1620" s="21"/>
      <c r="H1620" s="21">
        <f t="shared" si="377"/>
        <v>11000</v>
      </c>
      <c r="J1620" s="7"/>
    </row>
    <row r="1621" spans="1:10" hidden="1" x14ac:dyDescent="0.25">
      <c r="A1621" s="20" t="s">
        <v>110</v>
      </c>
      <c r="B1621" s="18" t="s">
        <v>43</v>
      </c>
      <c r="C1621" s="21">
        <v>120400</v>
      </c>
      <c r="D1621" s="22">
        <v>26079.98</v>
      </c>
      <c r="E1621" s="23">
        <f t="shared" si="373"/>
        <v>0.2166111295681063</v>
      </c>
      <c r="F1621" s="21"/>
      <c r="G1621" s="21"/>
      <c r="H1621" s="21">
        <f t="shared" si="377"/>
        <v>120400</v>
      </c>
      <c r="J1621" s="7"/>
    </row>
    <row r="1622" spans="1:10" hidden="1" x14ac:dyDescent="0.25">
      <c r="A1622" s="19" t="s">
        <v>277</v>
      </c>
      <c r="B1622" s="18" t="s">
        <v>278</v>
      </c>
      <c r="C1622" s="10">
        <v>66500</v>
      </c>
      <c r="D1622" s="11">
        <v>976.42</v>
      </c>
      <c r="E1622" s="12">
        <f t="shared" si="373"/>
        <v>1.4683007518796991E-2</v>
      </c>
      <c r="F1622" s="10">
        <f t="shared" ref="F1622:H1622" si="378">F1623</f>
        <v>0</v>
      </c>
      <c r="G1622" s="10">
        <f t="shared" si="378"/>
        <v>0</v>
      </c>
      <c r="H1622" s="10">
        <f t="shared" si="378"/>
        <v>66500</v>
      </c>
      <c r="J1622" s="7"/>
    </row>
    <row r="1623" spans="1:10" hidden="1" x14ac:dyDescent="0.25">
      <c r="A1623" s="20" t="s">
        <v>279</v>
      </c>
      <c r="B1623" s="18" t="s">
        <v>280</v>
      </c>
      <c r="C1623" s="21">
        <v>66500</v>
      </c>
      <c r="D1623" s="22">
        <v>976.42</v>
      </c>
      <c r="E1623" s="23">
        <f t="shared" si="373"/>
        <v>1.4683007518796991E-2</v>
      </c>
      <c r="F1623" s="21"/>
      <c r="G1623" s="21"/>
      <c r="H1623" s="21">
        <f t="shared" ref="H1623" si="379">C1623+F1623-G1623</f>
        <v>66500</v>
      </c>
      <c r="J1623" s="7"/>
    </row>
    <row r="1624" spans="1:10" hidden="1" x14ac:dyDescent="0.25">
      <c r="A1624" s="19" t="s">
        <v>111</v>
      </c>
      <c r="B1624" s="18" t="s">
        <v>112</v>
      </c>
      <c r="C1624" s="10">
        <v>41800</v>
      </c>
      <c r="D1624" s="11">
        <v>12103.05</v>
      </c>
      <c r="E1624" s="12">
        <f t="shared" si="373"/>
        <v>0.28954665071770336</v>
      </c>
      <c r="F1624" s="10">
        <f t="shared" ref="F1624:H1624" si="380">F1625</f>
        <v>0</v>
      </c>
      <c r="G1624" s="10">
        <f t="shared" si="380"/>
        <v>0</v>
      </c>
      <c r="H1624" s="10">
        <f t="shared" si="380"/>
        <v>41800</v>
      </c>
      <c r="J1624" s="7"/>
    </row>
    <row r="1625" spans="1:10" hidden="1" x14ac:dyDescent="0.25">
      <c r="A1625" s="20" t="s">
        <v>113</v>
      </c>
      <c r="B1625" s="18" t="s">
        <v>114</v>
      </c>
      <c r="C1625" s="21">
        <v>41800</v>
      </c>
      <c r="D1625" s="22">
        <v>12103.05</v>
      </c>
      <c r="E1625" s="23">
        <f t="shared" si="373"/>
        <v>0.28954665071770336</v>
      </c>
      <c r="F1625" s="21"/>
      <c r="G1625" s="21"/>
      <c r="H1625" s="21">
        <f t="shared" ref="H1625" si="381">C1625+F1625-G1625</f>
        <v>41800</v>
      </c>
      <c r="J1625" s="7"/>
    </row>
    <row r="1626" spans="1:10" hidden="1" x14ac:dyDescent="0.25">
      <c r="A1626" s="19" t="s">
        <v>123</v>
      </c>
      <c r="B1626" s="18" t="s">
        <v>124</v>
      </c>
      <c r="C1626" s="10">
        <v>88800</v>
      </c>
      <c r="D1626" s="11">
        <v>10000</v>
      </c>
      <c r="E1626" s="12">
        <f t="shared" si="373"/>
        <v>0.11261261261261261</v>
      </c>
      <c r="F1626" s="10">
        <f>F1628+F1629+F1627</f>
        <v>0</v>
      </c>
      <c r="G1626" s="10">
        <f t="shared" ref="G1626:H1626" si="382">G1628+G1629+G1627</f>
        <v>0</v>
      </c>
      <c r="H1626" s="10">
        <f t="shared" si="382"/>
        <v>88800</v>
      </c>
      <c r="J1626" s="7"/>
    </row>
    <row r="1627" spans="1:10" hidden="1" x14ac:dyDescent="0.25">
      <c r="A1627" s="20" t="s">
        <v>129</v>
      </c>
      <c r="B1627" s="18" t="s">
        <v>130</v>
      </c>
      <c r="C1627" s="21">
        <v>60000</v>
      </c>
      <c r="D1627" s="22">
        <v>10000</v>
      </c>
      <c r="E1627" s="23">
        <f t="shared" si="373"/>
        <v>0.16666666666666666</v>
      </c>
      <c r="F1627" s="21"/>
      <c r="G1627" s="21"/>
      <c r="H1627" s="21">
        <f t="shared" ref="H1627:H1629" si="383">C1627+F1627-G1627</f>
        <v>60000</v>
      </c>
      <c r="J1627" s="7"/>
    </row>
    <row r="1628" spans="1:10" hidden="1" x14ac:dyDescent="0.25">
      <c r="A1628" s="20" t="s">
        <v>200</v>
      </c>
      <c r="B1628" s="18" t="s">
        <v>201</v>
      </c>
      <c r="C1628" s="21">
        <v>21900</v>
      </c>
      <c r="D1628" s="22"/>
      <c r="E1628" s="23">
        <f t="shared" si="373"/>
        <v>0</v>
      </c>
      <c r="F1628" s="21"/>
      <c r="G1628" s="21"/>
      <c r="H1628" s="21">
        <f t="shared" si="383"/>
        <v>21900</v>
      </c>
      <c r="J1628" s="7"/>
    </row>
    <row r="1629" spans="1:10" hidden="1" x14ac:dyDescent="0.25">
      <c r="A1629" s="20" t="s">
        <v>218</v>
      </c>
      <c r="B1629" s="18" t="s">
        <v>219</v>
      </c>
      <c r="C1629" s="21">
        <v>6900</v>
      </c>
      <c r="D1629" s="22"/>
      <c r="E1629" s="23">
        <f t="shared" si="373"/>
        <v>0</v>
      </c>
      <c r="F1629" s="21"/>
      <c r="G1629" s="21"/>
      <c r="H1629" s="21">
        <f t="shared" si="383"/>
        <v>6900</v>
      </c>
      <c r="J1629" s="7"/>
    </row>
    <row r="1630" spans="1:10" hidden="1" x14ac:dyDescent="0.25">
      <c r="A1630" s="19" t="s">
        <v>208</v>
      </c>
      <c r="B1630" s="18" t="s">
        <v>209</v>
      </c>
      <c r="C1630" s="10">
        <v>265000</v>
      </c>
      <c r="D1630" s="11">
        <v>6326.27</v>
      </c>
      <c r="E1630" s="12">
        <f t="shared" si="373"/>
        <v>2.3872716981132077E-2</v>
      </c>
      <c r="F1630" s="10">
        <f t="shared" ref="F1630:H1630" si="384">F1631</f>
        <v>0</v>
      </c>
      <c r="G1630" s="10">
        <f t="shared" si="384"/>
        <v>0</v>
      </c>
      <c r="H1630" s="10">
        <f t="shared" si="384"/>
        <v>265000</v>
      </c>
      <c r="J1630" s="7"/>
    </row>
    <row r="1631" spans="1:10" hidden="1" x14ac:dyDescent="0.25">
      <c r="A1631" s="20" t="s">
        <v>210</v>
      </c>
      <c r="B1631" s="18" t="s">
        <v>211</v>
      </c>
      <c r="C1631" s="21">
        <v>265000</v>
      </c>
      <c r="D1631" s="22">
        <v>6326.27</v>
      </c>
      <c r="E1631" s="23">
        <f t="shared" si="373"/>
        <v>2.3872716981132077E-2</v>
      </c>
      <c r="F1631" s="21"/>
      <c r="G1631" s="21"/>
      <c r="H1631" s="21">
        <f t="shared" ref="H1631" si="385">C1631+F1631-G1631</f>
        <v>265000</v>
      </c>
      <c r="J1631" s="7"/>
    </row>
    <row r="1632" spans="1:10" hidden="1" x14ac:dyDescent="0.25">
      <c r="A1632" s="17" t="s">
        <v>119</v>
      </c>
      <c r="B1632" s="18" t="s">
        <v>120</v>
      </c>
      <c r="C1632" s="10">
        <v>50000</v>
      </c>
      <c r="D1632" s="11">
        <v>3034.08</v>
      </c>
      <c r="E1632" s="12">
        <f t="shared" si="373"/>
        <v>6.0681599999999995E-2</v>
      </c>
      <c r="F1632" s="10">
        <f>F1633+F1635+F1638</f>
        <v>0</v>
      </c>
      <c r="G1632" s="10">
        <f>G1633+G1635+G1638</f>
        <v>0</v>
      </c>
      <c r="H1632" s="10">
        <f>H1633+H1635+H1638</f>
        <v>50000</v>
      </c>
      <c r="J1632" s="7"/>
    </row>
    <row r="1633" spans="1:10" hidden="1" x14ac:dyDescent="0.25">
      <c r="A1633" s="19" t="s">
        <v>30</v>
      </c>
      <c r="B1633" s="18" t="s">
        <v>31</v>
      </c>
      <c r="C1633" s="10">
        <v>31000</v>
      </c>
      <c r="D1633" s="11"/>
      <c r="E1633" s="12">
        <f t="shared" si="373"/>
        <v>0</v>
      </c>
      <c r="F1633" s="10">
        <f>F1634</f>
        <v>0</v>
      </c>
      <c r="G1633" s="10">
        <f t="shared" ref="G1633:H1633" si="386">G1634</f>
        <v>0</v>
      </c>
      <c r="H1633" s="10">
        <f t="shared" si="386"/>
        <v>31000</v>
      </c>
      <c r="J1633" s="7"/>
    </row>
    <row r="1634" spans="1:10" hidden="1" x14ac:dyDescent="0.25">
      <c r="A1634" s="20" t="s">
        <v>32</v>
      </c>
      <c r="B1634" s="18" t="s">
        <v>33</v>
      </c>
      <c r="C1634" s="21">
        <v>31000</v>
      </c>
      <c r="D1634" s="22"/>
      <c r="E1634" s="23">
        <f t="shared" si="373"/>
        <v>0</v>
      </c>
      <c r="F1634" s="21"/>
      <c r="G1634" s="21"/>
      <c r="H1634" s="21">
        <f t="shared" ref="H1634" si="387">C1634+F1634-G1634</f>
        <v>31000</v>
      </c>
      <c r="J1634" s="7"/>
    </row>
    <row r="1635" spans="1:10" hidden="1" x14ac:dyDescent="0.25">
      <c r="A1635" s="19" t="s">
        <v>24</v>
      </c>
      <c r="B1635" s="18" t="s">
        <v>25</v>
      </c>
      <c r="C1635" s="10">
        <v>9000</v>
      </c>
      <c r="D1635" s="11">
        <v>630</v>
      </c>
      <c r="E1635" s="12">
        <f t="shared" si="373"/>
        <v>7.0000000000000007E-2</v>
      </c>
      <c r="F1635" s="10">
        <f t="shared" ref="F1635:H1635" si="388">F1636+F1637</f>
        <v>0</v>
      </c>
      <c r="G1635" s="10">
        <f t="shared" si="388"/>
        <v>0</v>
      </c>
      <c r="H1635" s="10">
        <f t="shared" si="388"/>
        <v>9000</v>
      </c>
      <c r="J1635" s="7"/>
    </row>
    <row r="1636" spans="1:10" hidden="1" x14ac:dyDescent="0.25">
      <c r="A1636" s="20" t="s">
        <v>91</v>
      </c>
      <c r="B1636" s="18" t="s">
        <v>92</v>
      </c>
      <c r="C1636" s="21">
        <v>5000</v>
      </c>
      <c r="D1636" s="22">
        <v>630</v>
      </c>
      <c r="E1636" s="23">
        <f t="shared" si="373"/>
        <v>0.126</v>
      </c>
      <c r="F1636" s="21"/>
      <c r="G1636" s="21"/>
      <c r="H1636" s="21">
        <f t="shared" ref="H1636:H1637" si="389">C1636+F1636-G1636</f>
        <v>5000</v>
      </c>
      <c r="J1636" s="7"/>
    </row>
    <row r="1637" spans="1:10" hidden="1" x14ac:dyDescent="0.25">
      <c r="A1637" s="20" t="s">
        <v>97</v>
      </c>
      <c r="B1637" s="18" t="s">
        <v>98</v>
      </c>
      <c r="C1637" s="21">
        <v>4000</v>
      </c>
      <c r="D1637" s="22"/>
      <c r="E1637" s="23">
        <f t="shared" si="373"/>
        <v>0</v>
      </c>
      <c r="F1637" s="21"/>
      <c r="G1637" s="21"/>
      <c r="H1637" s="21">
        <f t="shared" si="389"/>
        <v>4000</v>
      </c>
      <c r="J1637" s="7"/>
    </row>
    <row r="1638" spans="1:10" hidden="1" x14ac:dyDescent="0.25">
      <c r="A1638" s="19" t="s">
        <v>123</v>
      </c>
      <c r="B1638" s="18" t="s">
        <v>124</v>
      </c>
      <c r="C1638" s="10">
        <v>10000</v>
      </c>
      <c r="D1638" s="11">
        <v>2404.08</v>
      </c>
      <c r="E1638" s="12">
        <f t="shared" si="373"/>
        <v>0.24040799999999998</v>
      </c>
      <c r="F1638" s="10">
        <f t="shared" ref="F1638:H1638" si="390">F1639</f>
        <v>0</v>
      </c>
      <c r="G1638" s="10">
        <f t="shared" si="390"/>
        <v>0</v>
      </c>
      <c r="H1638" s="10">
        <f t="shared" si="390"/>
        <v>10000</v>
      </c>
      <c r="J1638" s="7"/>
    </row>
    <row r="1639" spans="1:10" hidden="1" x14ac:dyDescent="0.25">
      <c r="A1639" s="20" t="s">
        <v>129</v>
      </c>
      <c r="B1639" s="18" t="s">
        <v>130</v>
      </c>
      <c r="C1639" s="21">
        <v>10000</v>
      </c>
      <c r="D1639" s="22">
        <v>2404.08</v>
      </c>
      <c r="E1639" s="23">
        <f t="shared" si="373"/>
        <v>0.24040799999999998</v>
      </c>
      <c r="F1639" s="21"/>
      <c r="G1639" s="21"/>
      <c r="H1639" s="21">
        <f t="shared" ref="H1639" si="391">C1639+F1639-G1639</f>
        <v>10000</v>
      </c>
      <c r="J1639" s="7"/>
    </row>
    <row r="1640" spans="1:10" hidden="1" x14ac:dyDescent="0.25">
      <c r="A1640" s="13" t="s">
        <v>340</v>
      </c>
      <c r="B1640" s="14" t="s">
        <v>341</v>
      </c>
      <c r="C1640" s="10">
        <v>901076000</v>
      </c>
      <c r="D1640" s="11">
        <v>284871486.88999999</v>
      </c>
      <c r="E1640" s="12">
        <f t="shared" si="373"/>
        <v>0.31614590432993439</v>
      </c>
      <c r="F1640" s="10">
        <f>F1641+F1732</f>
        <v>0</v>
      </c>
      <c r="G1640" s="10">
        <f>G1641+G1732</f>
        <v>0</v>
      </c>
      <c r="H1640" s="10">
        <f>H1641+H1732</f>
        <v>901076000</v>
      </c>
      <c r="J1640" s="7"/>
    </row>
    <row r="1641" spans="1:10" hidden="1" x14ac:dyDescent="0.25">
      <c r="A1641" s="15" t="s">
        <v>342</v>
      </c>
      <c r="B1641" s="16" t="s">
        <v>343</v>
      </c>
      <c r="C1641" s="10">
        <v>896976000</v>
      </c>
      <c r="D1641" s="11">
        <v>283689502.98000002</v>
      </c>
      <c r="E1641" s="12">
        <f t="shared" si="373"/>
        <v>0.31627323694279447</v>
      </c>
      <c r="F1641" s="10">
        <f>F1642+F1692+F1708+F1714</f>
        <v>0</v>
      </c>
      <c r="G1641" s="10">
        <f>G1642+G1692+G1708+G1714</f>
        <v>0</v>
      </c>
      <c r="H1641" s="10">
        <f>H1642+H1692+H1708+H1714</f>
        <v>896976000</v>
      </c>
      <c r="J1641" s="7"/>
    </row>
    <row r="1642" spans="1:10" hidden="1" x14ac:dyDescent="0.25">
      <c r="A1642" s="17" t="s">
        <v>16</v>
      </c>
      <c r="B1642" s="18" t="s">
        <v>17</v>
      </c>
      <c r="C1642" s="10">
        <v>895184000</v>
      </c>
      <c r="D1642" s="11">
        <v>283416567.49000001</v>
      </c>
      <c r="E1642" s="12">
        <f t="shared" si="373"/>
        <v>0.31660146683810259</v>
      </c>
      <c r="F1642" s="10">
        <f>F1643+F1646+F1648+F1651+F1656+F1662+F1672+F1674+F1681+F1683+F1686+F1690</f>
        <v>0</v>
      </c>
      <c r="G1642" s="10">
        <f>G1643+G1646+G1648+G1651+G1656+G1662+G1672+G1674+G1681+G1683+G1686+G1690</f>
        <v>0</v>
      </c>
      <c r="H1642" s="10">
        <f>H1643+H1646+H1648+H1651+H1656+H1662+H1672+H1674+H1681+H1683+H1686+H1690</f>
        <v>895184000</v>
      </c>
      <c r="J1642" s="7"/>
    </row>
    <row r="1643" spans="1:10" hidden="1" x14ac:dyDescent="0.25">
      <c r="A1643" s="19" t="s">
        <v>62</v>
      </c>
      <c r="B1643" s="18" t="s">
        <v>63</v>
      </c>
      <c r="C1643" s="10">
        <v>596014600</v>
      </c>
      <c r="D1643" s="11">
        <v>197885237.09999999</v>
      </c>
      <c r="E1643" s="12">
        <f t="shared" si="373"/>
        <v>0.33201407666859167</v>
      </c>
      <c r="F1643" s="10">
        <f t="shared" ref="F1643:H1643" si="392">F1644+F1645</f>
        <v>0</v>
      </c>
      <c r="G1643" s="10">
        <f t="shared" si="392"/>
        <v>0</v>
      </c>
      <c r="H1643" s="10">
        <f t="shared" si="392"/>
        <v>596014600</v>
      </c>
      <c r="J1643" s="7"/>
    </row>
    <row r="1644" spans="1:10" hidden="1" x14ac:dyDescent="0.25">
      <c r="A1644" s="20" t="s">
        <v>64</v>
      </c>
      <c r="B1644" s="18" t="s">
        <v>65</v>
      </c>
      <c r="C1644" s="21">
        <v>591814600</v>
      </c>
      <c r="D1644" s="22">
        <v>195985843.61000001</v>
      </c>
      <c r="E1644" s="23">
        <f t="shared" si="373"/>
        <v>0.33116087979242148</v>
      </c>
      <c r="F1644" s="21"/>
      <c r="G1644" s="21"/>
      <c r="H1644" s="21">
        <f t="shared" ref="H1644:H1645" si="393">C1644+F1644-G1644</f>
        <v>591814600</v>
      </c>
      <c r="J1644" s="7"/>
    </row>
    <row r="1645" spans="1:10" hidden="1" x14ac:dyDescent="0.25">
      <c r="A1645" s="20" t="s">
        <v>66</v>
      </c>
      <c r="B1645" s="18" t="s">
        <v>67</v>
      </c>
      <c r="C1645" s="21">
        <v>4200000</v>
      </c>
      <c r="D1645" s="22">
        <v>1899393.49</v>
      </c>
      <c r="E1645" s="23">
        <f t="shared" si="373"/>
        <v>0.45223654523809526</v>
      </c>
      <c r="F1645" s="21"/>
      <c r="G1645" s="21"/>
      <c r="H1645" s="21">
        <f t="shared" si="393"/>
        <v>4200000</v>
      </c>
      <c r="J1645" s="7"/>
    </row>
    <row r="1646" spans="1:10" hidden="1" x14ac:dyDescent="0.25">
      <c r="A1646" s="19" t="s">
        <v>70</v>
      </c>
      <c r="B1646" s="18" t="s">
        <v>71</v>
      </c>
      <c r="C1646" s="10">
        <v>23949000</v>
      </c>
      <c r="D1646" s="11">
        <v>3125293.24</v>
      </c>
      <c r="E1646" s="12">
        <f t="shared" si="373"/>
        <v>0.13049785961835569</v>
      </c>
      <c r="F1646" s="10">
        <f t="shared" ref="F1646:H1646" si="394">F1647</f>
        <v>0</v>
      </c>
      <c r="G1646" s="10">
        <f t="shared" si="394"/>
        <v>0</v>
      </c>
      <c r="H1646" s="10">
        <f t="shared" si="394"/>
        <v>23949000</v>
      </c>
      <c r="J1646" s="7"/>
    </row>
    <row r="1647" spans="1:10" hidden="1" x14ac:dyDescent="0.25">
      <c r="A1647" s="20" t="s">
        <v>72</v>
      </c>
      <c r="B1647" s="18" t="s">
        <v>71</v>
      </c>
      <c r="C1647" s="21">
        <v>23949000</v>
      </c>
      <c r="D1647" s="22">
        <v>3125293.24</v>
      </c>
      <c r="E1647" s="23">
        <f t="shared" si="373"/>
        <v>0.13049785961835569</v>
      </c>
      <c r="F1647" s="21"/>
      <c r="G1647" s="21"/>
      <c r="H1647" s="21">
        <f t="shared" ref="H1647" si="395">C1647+F1647-G1647</f>
        <v>23949000</v>
      </c>
      <c r="J1647" s="7"/>
    </row>
    <row r="1648" spans="1:10" hidden="1" x14ac:dyDescent="0.25">
      <c r="A1648" s="19" t="s">
        <v>73</v>
      </c>
      <c r="B1648" s="18" t="s">
        <v>74</v>
      </c>
      <c r="C1648" s="10">
        <v>97283000</v>
      </c>
      <c r="D1648" s="11">
        <v>31921635.949999999</v>
      </c>
      <c r="E1648" s="12">
        <f t="shared" si="373"/>
        <v>0.32813169772724937</v>
      </c>
      <c r="F1648" s="10">
        <f t="shared" ref="F1648:H1648" si="396">F1649+F1650</f>
        <v>0</v>
      </c>
      <c r="G1648" s="10">
        <f t="shared" si="396"/>
        <v>0</v>
      </c>
      <c r="H1648" s="10">
        <f t="shared" si="396"/>
        <v>97283000</v>
      </c>
      <c r="J1648" s="7"/>
    </row>
    <row r="1649" spans="1:10" hidden="1" x14ac:dyDescent="0.25">
      <c r="A1649" s="20" t="s">
        <v>75</v>
      </c>
      <c r="B1649" s="18" t="s">
        <v>76</v>
      </c>
      <c r="C1649" s="21">
        <v>216000</v>
      </c>
      <c r="D1649" s="22">
        <v>67073.13</v>
      </c>
      <c r="E1649" s="23">
        <f t="shared" si="373"/>
        <v>0.31052375000000004</v>
      </c>
      <c r="F1649" s="21"/>
      <c r="G1649" s="21"/>
      <c r="H1649" s="21">
        <f t="shared" ref="H1649:H1650" si="397">C1649+F1649-G1649</f>
        <v>216000</v>
      </c>
      <c r="J1649" s="7"/>
    </row>
    <row r="1650" spans="1:10" hidden="1" x14ac:dyDescent="0.25">
      <c r="A1650" s="20" t="s">
        <v>77</v>
      </c>
      <c r="B1650" s="18" t="s">
        <v>78</v>
      </c>
      <c r="C1650" s="21">
        <v>97067000</v>
      </c>
      <c r="D1650" s="22">
        <v>31854562.82</v>
      </c>
      <c r="E1650" s="23">
        <f t="shared" si="373"/>
        <v>0.32817088011373585</v>
      </c>
      <c r="F1650" s="21"/>
      <c r="G1650" s="21"/>
      <c r="H1650" s="21">
        <f t="shared" si="397"/>
        <v>97067000</v>
      </c>
      <c r="J1650" s="7"/>
    </row>
    <row r="1651" spans="1:10" hidden="1" x14ac:dyDescent="0.25">
      <c r="A1651" s="19" t="s">
        <v>18</v>
      </c>
      <c r="B1651" s="18" t="s">
        <v>19</v>
      </c>
      <c r="C1651" s="10">
        <v>28099000</v>
      </c>
      <c r="D1651" s="11">
        <v>9046853.9399999995</v>
      </c>
      <c r="E1651" s="12">
        <f t="shared" si="373"/>
        <v>0.32196355528666498</v>
      </c>
      <c r="F1651" s="10">
        <f t="shared" ref="F1651:H1651" si="398">F1652+F1653+F1654+F1655</f>
        <v>0</v>
      </c>
      <c r="G1651" s="10">
        <f t="shared" si="398"/>
        <v>0</v>
      </c>
      <c r="H1651" s="10">
        <f t="shared" si="398"/>
        <v>28099000</v>
      </c>
      <c r="J1651" s="7"/>
    </row>
    <row r="1652" spans="1:10" hidden="1" x14ac:dyDescent="0.25">
      <c r="A1652" s="20" t="s">
        <v>20</v>
      </c>
      <c r="B1652" s="18" t="s">
        <v>21</v>
      </c>
      <c r="C1652" s="21">
        <v>1000000</v>
      </c>
      <c r="D1652" s="22">
        <v>55309.5</v>
      </c>
      <c r="E1652" s="23">
        <f t="shared" si="373"/>
        <v>5.5309499999999998E-2</v>
      </c>
      <c r="F1652" s="21"/>
      <c r="G1652" s="21"/>
      <c r="H1652" s="21">
        <f t="shared" ref="H1652:H1655" si="399">C1652+F1652-G1652</f>
        <v>1000000</v>
      </c>
      <c r="J1652" s="7"/>
    </row>
    <row r="1653" spans="1:10" hidden="1" x14ac:dyDescent="0.25">
      <c r="A1653" s="20" t="s">
        <v>79</v>
      </c>
      <c r="B1653" s="18" t="s">
        <v>80</v>
      </c>
      <c r="C1653" s="21">
        <v>26500000</v>
      </c>
      <c r="D1653" s="22">
        <v>8919267.6400000006</v>
      </c>
      <c r="E1653" s="23">
        <f t="shared" si="373"/>
        <v>0.33657613735849057</v>
      </c>
      <c r="F1653" s="21"/>
      <c r="G1653" s="21"/>
      <c r="H1653" s="21">
        <f t="shared" si="399"/>
        <v>26500000</v>
      </c>
      <c r="J1653" s="7"/>
    </row>
    <row r="1654" spans="1:10" hidden="1" x14ac:dyDescent="0.25">
      <c r="A1654" s="20" t="s">
        <v>22</v>
      </c>
      <c r="B1654" s="18" t="s">
        <v>23</v>
      </c>
      <c r="C1654" s="21">
        <v>500000</v>
      </c>
      <c r="D1654" s="22">
        <v>61018</v>
      </c>
      <c r="E1654" s="23">
        <f t="shared" si="373"/>
        <v>0.12203600000000001</v>
      </c>
      <c r="F1654" s="21"/>
      <c r="G1654" s="21"/>
      <c r="H1654" s="21">
        <f t="shared" si="399"/>
        <v>500000</v>
      </c>
      <c r="J1654" s="7"/>
    </row>
    <row r="1655" spans="1:10" hidden="1" x14ac:dyDescent="0.25">
      <c r="A1655" s="20" t="s">
        <v>81</v>
      </c>
      <c r="B1655" s="18" t="s">
        <v>82</v>
      </c>
      <c r="C1655" s="21">
        <v>99000</v>
      </c>
      <c r="D1655" s="22">
        <v>11258.8</v>
      </c>
      <c r="E1655" s="23">
        <f t="shared" si="373"/>
        <v>0.11372525252525252</v>
      </c>
      <c r="F1655" s="21"/>
      <c r="G1655" s="21"/>
      <c r="H1655" s="21">
        <f t="shared" si="399"/>
        <v>99000</v>
      </c>
      <c r="J1655" s="7"/>
    </row>
    <row r="1656" spans="1:10" hidden="1" x14ac:dyDescent="0.25">
      <c r="A1656" s="19" t="s">
        <v>30</v>
      </c>
      <c r="B1656" s="18" t="s">
        <v>31</v>
      </c>
      <c r="C1656" s="10">
        <v>30540000</v>
      </c>
      <c r="D1656" s="11">
        <v>8071569.9900000002</v>
      </c>
      <c r="E1656" s="12">
        <f t="shared" si="373"/>
        <v>0.26429502259332022</v>
      </c>
      <c r="F1656" s="10">
        <f>F1657+F1658+F1659+F1660+F1661</f>
        <v>0</v>
      </c>
      <c r="G1656" s="10">
        <f>G1657+G1658+G1659+G1660+G1661</f>
        <v>0</v>
      </c>
      <c r="H1656" s="10">
        <f>H1657+H1658+H1659+H1660+H1661</f>
        <v>30540000</v>
      </c>
      <c r="J1656" s="7"/>
    </row>
    <row r="1657" spans="1:10" hidden="1" x14ac:dyDescent="0.25">
      <c r="A1657" s="20" t="s">
        <v>32</v>
      </c>
      <c r="B1657" s="18" t="s">
        <v>33</v>
      </c>
      <c r="C1657" s="21">
        <v>15280000</v>
      </c>
      <c r="D1657" s="22">
        <v>3417624.47</v>
      </c>
      <c r="E1657" s="23">
        <f t="shared" si="373"/>
        <v>0.22366652290575917</v>
      </c>
      <c r="F1657" s="21"/>
      <c r="G1657" s="21"/>
      <c r="H1657" s="21">
        <f t="shared" ref="H1657:H1661" si="400">C1657+F1657-G1657</f>
        <v>15280000</v>
      </c>
      <c r="J1657" s="7"/>
    </row>
    <row r="1658" spans="1:10" hidden="1" x14ac:dyDescent="0.25">
      <c r="A1658" s="20" t="s">
        <v>83</v>
      </c>
      <c r="B1658" s="18" t="s">
        <v>84</v>
      </c>
      <c r="C1658" s="21">
        <v>14500000</v>
      </c>
      <c r="D1658" s="22">
        <v>4524669.96</v>
      </c>
      <c r="E1658" s="23">
        <f t="shared" si="373"/>
        <v>0.31204620413793105</v>
      </c>
      <c r="F1658" s="21"/>
      <c r="G1658" s="21"/>
      <c r="H1658" s="21">
        <f t="shared" si="400"/>
        <v>14500000</v>
      </c>
      <c r="J1658" s="7"/>
    </row>
    <row r="1659" spans="1:10" hidden="1" x14ac:dyDescent="0.25">
      <c r="A1659" s="20" t="s">
        <v>85</v>
      </c>
      <c r="B1659" s="18" t="s">
        <v>86</v>
      </c>
      <c r="C1659" s="21">
        <v>300000</v>
      </c>
      <c r="D1659" s="22">
        <v>50568.75</v>
      </c>
      <c r="E1659" s="23">
        <f t="shared" si="373"/>
        <v>0.1685625</v>
      </c>
      <c r="F1659" s="21"/>
      <c r="G1659" s="21"/>
      <c r="H1659" s="21">
        <f t="shared" si="400"/>
        <v>300000</v>
      </c>
      <c r="J1659" s="7"/>
    </row>
    <row r="1660" spans="1:10" hidden="1" x14ac:dyDescent="0.25">
      <c r="A1660" s="20" t="s">
        <v>87</v>
      </c>
      <c r="B1660" s="18" t="s">
        <v>88</v>
      </c>
      <c r="C1660" s="21">
        <v>340000</v>
      </c>
      <c r="D1660" s="22">
        <v>56993.87</v>
      </c>
      <c r="E1660" s="23">
        <f t="shared" si="373"/>
        <v>0.16762902941176472</v>
      </c>
      <c r="F1660" s="21"/>
      <c r="G1660" s="21"/>
      <c r="H1660" s="21">
        <f t="shared" si="400"/>
        <v>340000</v>
      </c>
      <c r="J1660" s="7"/>
    </row>
    <row r="1661" spans="1:10" hidden="1" x14ac:dyDescent="0.25">
      <c r="A1661" s="20" t="s">
        <v>34</v>
      </c>
      <c r="B1661" s="18" t="s">
        <v>35</v>
      </c>
      <c r="C1661" s="21">
        <v>120000</v>
      </c>
      <c r="D1661" s="22">
        <v>21712.94</v>
      </c>
      <c r="E1661" s="23">
        <f t="shared" si="373"/>
        <v>0.18094116666666665</v>
      </c>
      <c r="F1661" s="21"/>
      <c r="G1661" s="21"/>
      <c r="H1661" s="21">
        <f t="shared" si="400"/>
        <v>120000</v>
      </c>
      <c r="J1661" s="7"/>
    </row>
    <row r="1662" spans="1:10" hidden="1" x14ac:dyDescent="0.25">
      <c r="A1662" s="19" t="s">
        <v>24</v>
      </c>
      <c r="B1662" s="18" t="s">
        <v>25</v>
      </c>
      <c r="C1662" s="10">
        <v>114914400</v>
      </c>
      <c r="D1662" s="11">
        <v>32655951.02</v>
      </c>
      <c r="E1662" s="12">
        <f t="shared" si="373"/>
        <v>0.28417631750241917</v>
      </c>
      <c r="F1662" s="10">
        <f>F1663+F1664+F1665+F1666+F1667+F1668+F1669+F1670+F1671</f>
        <v>0</v>
      </c>
      <c r="G1662" s="10">
        <f>G1663+G1664+G1665+G1666+G1667+G1668+G1669+G1670+G1671</f>
        <v>0</v>
      </c>
      <c r="H1662" s="10">
        <f>H1663+H1664+H1665+H1666+H1667+H1668+H1669+H1670+H1671</f>
        <v>114914400</v>
      </c>
      <c r="J1662" s="7"/>
    </row>
    <row r="1663" spans="1:10" hidden="1" x14ac:dyDescent="0.25">
      <c r="A1663" s="20" t="s">
        <v>89</v>
      </c>
      <c r="B1663" s="18" t="s">
        <v>90</v>
      </c>
      <c r="C1663" s="21">
        <v>51890000</v>
      </c>
      <c r="D1663" s="22">
        <v>13055220.380000001</v>
      </c>
      <c r="E1663" s="23">
        <f t="shared" si="373"/>
        <v>0.25159414877625746</v>
      </c>
      <c r="F1663" s="21"/>
      <c r="G1663" s="21"/>
      <c r="H1663" s="21">
        <f t="shared" ref="H1663:H1671" si="401">C1663+F1663-G1663</f>
        <v>51890000</v>
      </c>
      <c r="J1663" s="7"/>
    </row>
    <row r="1664" spans="1:10" hidden="1" x14ac:dyDescent="0.25">
      <c r="A1664" s="20" t="s">
        <v>91</v>
      </c>
      <c r="B1664" s="18" t="s">
        <v>92</v>
      </c>
      <c r="C1664" s="21">
        <v>3600000</v>
      </c>
      <c r="D1664" s="22">
        <v>1167364.6299999999</v>
      </c>
      <c r="E1664" s="23">
        <f t="shared" si="373"/>
        <v>0.32426795277777776</v>
      </c>
      <c r="F1664" s="21"/>
      <c r="G1664" s="21"/>
      <c r="H1664" s="21">
        <f t="shared" si="401"/>
        <v>3600000</v>
      </c>
      <c r="J1664" s="7"/>
    </row>
    <row r="1665" spans="1:10" hidden="1" x14ac:dyDescent="0.25">
      <c r="A1665" s="20" t="s">
        <v>93</v>
      </c>
      <c r="B1665" s="18" t="s">
        <v>94</v>
      </c>
      <c r="C1665" s="21">
        <v>633000</v>
      </c>
      <c r="D1665" s="22">
        <v>146995.71</v>
      </c>
      <c r="E1665" s="23">
        <f t="shared" si="373"/>
        <v>0.23222071090047391</v>
      </c>
      <c r="F1665" s="21"/>
      <c r="G1665" s="21"/>
      <c r="H1665" s="21">
        <f t="shared" si="401"/>
        <v>633000</v>
      </c>
      <c r="J1665" s="7"/>
    </row>
    <row r="1666" spans="1:10" hidden="1" x14ac:dyDescent="0.25">
      <c r="A1666" s="20" t="s">
        <v>95</v>
      </c>
      <c r="B1666" s="18" t="s">
        <v>96</v>
      </c>
      <c r="C1666" s="21">
        <v>5250000</v>
      </c>
      <c r="D1666" s="22">
        <v>1113154.83</v>
      </c>
      <c r="E1666" s="23">
        <f t="shared" ref="E1666:E1736" si="402">D1666/C1666</f>
        <v>0.21202949142857144</v>
      </c>
      <c r="F1666" s="21"/>
      <c r="G1666" s="21"/>
      <c r="H1666" s="21">
        <f t="shared" si="401"/>
        <v>5250000</v>
      </c>
      <c r="J1666" s="7"/>
    </row>
    <row r="1667" spans="1:10" hidden="1" x14ac:dyDescent="0.25">
      <c r="A1667" s="20" t="s">
        <v>97</v>
      </c>
      <c r="B1667" s="18" t="s">
        <v>98</v>
      </c>
      <c r="C1667" s="21">
        <v>3958500</v>
      </c>
      <c r="D1667" s="22">
        <v>922849.35</v>
      </c>
      <c r="E1667" s="23">
        <f t="shared" si="402"/>
        <v>0.23313107237589994</v>
      </c>
      <c r="F1667" s="21"/>
      <c r="G1667" s="21"/>
      <c r="H1667" s="21">
        <f t="shared" si="401"/>
        <v>3958500</v>
      </c>
      <c r="J1667" s="7"/>
    </row>
    <row r="1668" spans="1:10" hidden="1" x14ac:dyDescent="0.25">
      <c r="A1668" s="20" t="s">
        <v>36</v>
      </c>
      <c r="B1668" s="18" t="s">
        <v>37</v>
      </c>
      <c r="C1668" s="21">
        <v>1260000</v>
      </c>
      <c r="D1668" s="22">
        <v>102872.75</v>
      </c>
      <c r="E1668" s="23">
        <f t="shared" si="402"/>
        <v>8.164503968253968E-2</v>
      </c>
      <c r="F1668" s="21"/>
      <c r="G1668" s="21"/>
      <c r="H1668" s="21">
        <f t="shared" si="401"/>
        <v>1260000</v>
      </c>
      <c r="J1668" s="7"/>
    </row>
    <row r="1669" spans="1:10" hidden="1" x14ac:dyDescent="0.25">
      <c r="A1669" s="20" t="s">
        <v>26</v>
      </c>
      <c r="B1669" s="18" t="s">
        <v>27</v>
      </c>
      <c r="C1669" s="21">
        <v>45762900</v>
      </c>
      <c r="D1669" s="22">
        <v>15674145.9</v>
      </c>
      <c r="E1669" s="23">
        <f t="shared" si="402"/>
        <v>0.34250770602387526</v>
      </c>
      <c r="F1669" s="21"/>
      <c r="G1669" s="21"/>
      <c r="H1669" s="21">
        <f t="shared" si="401"/>
        <v>45762900</v>
      </c>
      <c r="J1669" s="7"/>
    </row>
    <row r="1670" spans="1:10" hidden="1" x14ac:dyDescent="0.25">
      <c r="A1670" s="20" t="s">
        <v>155</v>
      </c>
      <c r="B1670" s="18" t="s">
        <v>156</v>
      </c>
      <c r="C1670" s="21">
        <v>60000</v>
      </c>
      <c r="D1670" s="22">
        <v>9486.89</v>
      </c>
      <c r="E1670" s="23">
        <f t="shared" si="402"/>
        <v>0.15811483333333332</v>
      </c>
      <c r="F1670" s="21"/>
      <c r="G1670" s="21"/>
      <c r="H1670" s="21">
        <f t="shared" si="401"/>
        <v>60000</v>
      </c>
      <c r="J1670" s="7"/>
    </row>
    <row r="1671" spans="1:10" hidden="1" x14ac:dyDescent="0.25">
      <c r="A1671" s="20" t="s">
        <v>38</v>
      </c>
      <c r="B1671" s="18" t="s">
        <v>39</v>
      </c>
      <c r="C1671" s="21">
        <v>2500000</v>
      </c>
      <c r="D1671" s="22">
        <v>463860.58</v>
      </c>
      <c r="E1671" s="23">
        <f t="shared" si="402"/>
        <v>0.185544232</v>
      </c>
      <c r="F1671" s="21"/>
      <c r="G1671" s="21"/>
      <c r="H1671" s="21">
        <f t="shared" si="401"/>
        <v>2500000</v>
      </c>
      <c r="J1671" s="7"/>
    </row>
    <row r="1672" spans="1:10" hidden="1" x14ac:dyDescent="0.25">
      <c r="A1672" s="19" t="s">
        <v>99</v>
      </c>
      <c r="B1672" s="18" t="s">
        <v>100</v>
      </c>
      <c r="C1672" s="10">
        <v>1088000</v>
      </c>
      <c r="D1672" s="11">
        <v>184681.26</v>
      </c>
      <c r="E1672" s="12">
        <f t="shared" si="402"/>
        <v>0.16974380514705883</v>
      </c>
      <c r="F1672" s="10">
        <f t="shared" ref="F1672:H1672" si="403">F1673</f>
        <v>0</v>
      </c>
      <c r="G1672" s="10">
        <f t="shared" si="403"/>
        <v>0</v>
      </c>
      <c r="H1672" s="10">
        <f t="shared" si="403"/>
        <v>1088000</v>
      </c>
      <c r="J1672" s="7"/>
    </row>
    <row r="1673" spans="1:10" hidden="1" x14ac:dyDescent="0.25">
      <c r="A1673" s="20" t="s">
        <v>101</v>
      </c>
      <c r="B1673" s="18" t="s">
        <v>100</v>
      </c>
      <c r="C1673" s="21">
        <v>1088000</v>
      </c>
      <c r="D1673" s="22">
        <v>184681.26</v>
      </c>
      <c r="E1673" s="23">
        <f t="shared" si="402"/>
        <v>0.16974380514705883</v>
      </c>
      <c r="F1673" s="21"/>
      <c r="G1673" s="21"/>
      <c r="H1673" s="21">
        <f t="shared" ref="H1673" si="404">C1673+F1673-G1673</f>
        <v>1088000</v>
      </c>
      <c r="J1673" s="7"/>
    </row>
    <row r="1674" spans="1:10" hidden="1" x14ac:dyDescent="0.25">
      <c r="A1674" s="19" t="s">
        <v>42</v>
      </c>
      <c r="B1674" s="18" t="s">
        <v>43</v>
      </c>
      <c r="C1674" s="10">
        <v>1616400</v>
      </c>
      <c r="D1674" s="11">
        <v>217700.18</v>
      </c>
      <c r="E1674" s="12">
        <f t="shared" si="402"/>
        <v>0.13468212076218758</v>
      </c>
      <c r="F1674" s="10">
        <f>F1675+F1676+F1677+F1678+F1679+F1680</f>
        <v>0</v>
      </c>
      <c r="G1674" s="10">
        <f>G1675+G1676+G1677+G1678+G1679+G1680</f>
        <v>0</v>
      </c>
      <c r="H1674" s="10">
        <f>H1675+H1676+H1677+H1678+H1679+H1680</f>
        <v>1616400</v>
      </c>
      <c r="J1674" s="7"/>
    </row>
    <row r="1675" spans="1:10" hidden="1" x14ac:dyDescent="0.25">
      <c r="A1675" s="20" t="s">
        <v>102</v>
      </c>
      <c r="B1675" s="18" t="s">
        <v>103</v>
      </c>
      <c r="C1675" s="21">
        <v>232000</v>
      </c>
      <c r="D1675" s="22">
        <v>12391.75</v>
      </c>
      <c r="E1675" s="23">
        <f t="shared" si="402"/>
        <v>5.3412715517241381E-2</v>
      </c>
      <c r="F1675" s="21"/>
      <c r="G1675" s="21"/>
      <c r="H1675" s="21">
        <f t="shared" ref="H1675:H1680" si="405">C1675+F1675-G1675</f>
        <v>232000</v>
      </c>
      <c r="J1675" s="7"/>
    </row>
    <row r="1676" spans="1:10" hidden="1" x14ac:dyDescent="0.25">
      <c r="A1676" s="20" t="s">
        <v>104</v>
      </c>
      <c r="B1676" s="18" t="s">
        <v>105</v>
      </c>
      <c r="C1676" s="21">
        <v>72000</v>
      </c>
      <c r="D1676" s="22">
        <v>5748.51</v>
      </c>
      <c r="E1676" s="23">
        <f t="shared" si="402"/>
        <v>7.9840416666666664E-2</v>
      </c>
      <c r="F1676" s="21"/>
      <c r="G1676" s="21"/>
      <c r="H1676" s="21">
        <f t="shared" si="405"/>
        <v>72000</v>
      </c>
      <c r="J1676" s="7"/>
    </row>
    <row r="1677" spans="1:10" hidden="1" x14ac:dyDescent="0.25">
      <c r="A1677" s="20" t="s">
        <v>106</v>
      </c>
      <c r="B1677" s="18" t="s">
        <v>107</v>
      </c>
      <c r="C1677" s="21">
        <v>400</v>
      </c>
      <c r="D1677" s="22"/>
      <c r="E1677" s="23">
        <f t="shared" si="402"/>
        <v>0</v>
      </c>
      <c r="F1677" s="21"/>
      <c r="G1677" s="21"/>
      <c r="H1677" s="21">
        <f t="shared" si="405"/>
        <v>400</v>
      </c>
      <c r="J1677" s="7"/>
    </row>
    <row r="1678" spans="1:10" hidden="1" x14ac:dyDescent="0.25">
      <c r="A1678" s="20" t="s">
        <v>108</v>
      </c>
      <c r="B1678" s="18" t="s">
        <v>109</v>
      </c>
      <c r="C1678" s="21">
        <v>990000</v>
      </c>
      <c r="D1678" s="22">
        <v>172920.78</v>
      </c>
      <c r="E1678" s="23">
        <f t="shared" si="402"/>
        <v>0.17466745454545454</v>
      </c>
      <c r="F1678" s="21"/>
      <c r="G1678" s="21"/>
      <c r="H1678" s="21">
        <f t="shared" si="405"/>
        <v>990000</v>
      </c>
      <c r="J1678" s="7"/>
    </row>
    <row r="1679" spans="1:10" hidden="1" x14ac:dyDescent="0.25">
      <c r="A1679" s="20" t="s">
        <v>44</v>
      </c>
      <c r="B1679" s="18" t="s">
        <v>45</v>
      </c>
      <c r="C1679" s="21">
        <v>32000</v>
      </c>
      <c r="D1679" s="22"/>
      <c r="E1679" s="23">
        <f t="shared" si="402"/>
        <v>0</v>
      </c>
      <c r="F1679" s="21"/>
      <c r="G1679" s="21"/>
      <c r="H1679" s="21">
        <f t="shared" si="405"/>
        <v>32000</v>
      </c>
      <c r="J1679" s="7"/>
    </row>
    <row r="1680" spans="1:10" hidden="1" x14ac:dyDescent="0.25">
      <c r="A1680" s="20" t="s">
        <v>110</v>
      </c>
      <c r="B1680" s="18" t="s">
        <v>43</v>
      </c>
      <c r="C1680" s="21">
        <v>290000</v>
      </c>
      <c r="D1680" s="22">
        <v>26639.14</v>
      </c>
      <c r="E1680" s="23">
        <f t="shared" si="402"/>
        <v>9.1859103448275858E-2</v>
      </c>
      <c r="F1680" s="21"/>
      <c r="G1680" s="21"/>
      <c r="H1680" s="21">
        <f t="shared" si="405"/>
        <v>290000</v>
      </c>
      <c r="J1680" s="7"/>
    </row>
    <row r="1681" spans="1:10" hidden="1" x14ac:dyDescent="0.25">
      <c r="A1681" s="19" t="s">
        <v>277</v>
      </c>
      <c r="B1681" s="18" t="s">
        <v>278</v>
      </c>
      <c r="C1681" s="10">
        <v>102000</v>
      </c>
      <c r="D1681" s="11">
        <v>15512.06</v>
      </c>
      <c r="E1681" s="12">
        <f t="shared" si="402"/>
        <v>0.15207901960784312</v>
      </c>
      <c r="F1681" s="10">
        <f t="shared" ref="F1681:H1681" si="406">F1682</f>
        <v>0</v>
      </c>
      <c r="G1681" s="10">
        <f t="shared" si="406"/>
        <v>0</v>
      </c>
      <c r="H1681" s="10">
        <f t="shared" si="406"/>
        <v>102000</v>
      </c>
      <c r="J1681" s="7"/>
    </row>
    <row r="1682" spans="1:10" hidden="1" x14ac:dyDescent="0.25">
      <c r="A1682" s="20" t="s">
        <v>279</v>
      </c>
      <c r="B1682" s="18" t="s">
        <v>280</v>
      </c>
      <c r="C1682" s="21">
        <v>102000</v>
      </c>
      <c r="D1682" s="22">
        <v>15512.06</v>
      </c>
      <c r="E1682" s="23">
        <f t="shared" si="402"/>
        <v>0.15207901960784312</v>
      </c>
      <c r="F1682" s="21"/>
      <c r="G1682" s="21"/>
      <c r="H1682" s="21">
        <f t="shared" ref="H1682" si="407">C1682+F1682-G1682</f>
        <v>102000</v>
      </c>
      <c r="J1682" s="7"/>
    </row>
    <row r="1683" spans="1:10" hidden="1" x14ac:dyDescent="0.25">
      <c r="A1683" s="19" t="s">
        <v>111</v>
      </c>
      <c r="B1683" s="18" t="s">
        <v>112</v>
      </c>
      <c r="C1683" s="10">
        <v>704000</v>
      </c>
      <c r="D1683" s="11">
        <v>174446.1</v>
      </c>
      <c r="E1683" s="12">
        <f t="shared" si="402"/>
        <v>0.24779275568181819</v>
      </c>
      <c r="F1683" s="10">
        <f>F1685+F1684</f>
        <v>0</v>
      </c>
      <c r="G1683" s="10">
        <f t="shared" ref="G1683:H1683" si="408">G1685+G1684</f>
        <v>0</v>
      </c>
      <c r="H1683" s="10">
        <f t="shared" si="408"/>
        <v>704000</v>
      </c>
      <c r="J1683" s="7"/>
    </row>
    <row r="1684" spans="1:10" hidden="1" x14ac:dyDescent="0.25">
      <c r="A1684" s="20" t="s">
        <v>113</v>
      </c>
      <c r="B1684" s="18" t="s">
        <v>114</v>
      </c>
      <c r="C1684" s="21">
        <v>688000</v>
      </c>
      <c r="D1684" s="22">
        <v>172722.04</v>
      </c>
      <c r="E1684" s="23">
        <f t="shared" si="402"/>
        <v>0.25104947674418604</v>
      </c>
      <c r="F1684" s="21"/>
      <c r="G1684" s="21"/>
      <c r="H1684" s="21">
        <f t="shared" ref="H1684:H1685" si="409">C1684+F1684-G1684</f>
        <v>688000</v>
      </c>
      <c r="J1684" s="7"/>
    </row>
    <row r="1685" spans="1:10" hidden="1" x14ac:dyDescent="0.25">
      <c r="A1685" s="20" t="s">
        <v>115</v>
      </c>
      <c r="B1685" s="18" t="s">
        <v>116</v>
      </c>
      <c r="C1685" s="21">
        <v>16000</v>
      </c>
      <c r="D1685" s="22">
        <v>1724.06</v>
      </c>
      <c r="E1685" s="23">
        <f t="shared" si="402"/>
        <v>0.10775375</v>
      </c>
      <c r="F1685" s="21"/>
      <c r="G1685" s="21"/>
      <c r="H1685" s="21">
        <f t="shared" si="409"/>
        <v>16000</v>
      </c>
      <c r="J1685" s="7"/>
    </row>
    <row r="1686" spans="1:10" hidden="1" x14ac:dyDescent="0.25">
      <c r="A1686" s="19" t="s">
        <v>123</v>
      </c>
      <c r="B1686" s="18" t="s">
        <v>124</v>
      </c>
      <c r="C1686" s="10">
        <v>255600</v>
      </c>
      <c r="D1686" s="11">
        <v>22286.54</v>
      </c>
      <c r="E1686" s="12">
        <f t="shared" si="402"/>
        <v>8.7193035993740217E-2</v>
      </c>
      <c r="F1686" s="10">
        <f>F1689+F1687+F1688</f>
        <v>0</v>
      </c>
      <c r="G1686" s="10">
        <f t="shared" ref="G1686:H1686" si="410">G1689+G1687+G1688</f>
        <v>0</v>
      </c>
      <c r="H1686" s="10">
        <f t="shared" si="410"/>
        <v>255600</v>
      </c>
      <c r="J1686" s="7"/>
    </row>
    <row r="1687" spans="1:10" hidden="1" x14ac:dyDescent="0.25">
      <c r="A1687" s="20" t="s">
        <v>129</v>
      </c>
      <c r="B1687" s="18" t="s">
        <v>130</v>
      </c>
      <c r="C1687" s="21">
        <v>165000</v>
      </c>
      <c r="D1687" s="22">
        <v>17586.54</v>
      </c>
      <c r="E1687" s="23">
        <f t="shared" si="402"/>
        <v>0.10658509090909092</v>
      </c>
      <c r="F1687" s="21"/>
      <c r="G1687" s="21"/>
      <c r="H1687" s="21">
        <f t="shared" ref="H1687:H1689" si="411">C1687+F1687-G1687</f>
        <v>165000</v>
      </c>
      <c r="J1687" s="7"/>
    </row>
    <row r="1688" spans="1:10" hidden="1" x14ac:dyDescent="0.25">
      <c r="A1688" s="20" t="s">
        <v>200</v>
      </c>
      <c r="B1688" s="18" t="s">
        <v>201</v>
      </c>
      <c r="C1688" s="21">
        <v>60000</v>
      </c>
      <c r="D1688" s="22">
        <v>4700</v>
      </c>
      <c r="E1688" s="23">
        <f t="shared" si="402"/>
        <v>7.8333333333333338E-2</v>
      </c>
      <c r="F1688" s="21"/>
      <c r="G1688" s="21"/>
      <c r="H1688" s="21">
        <f t="shared" si="411"/>
        <v>60000</v>
      </c>
      <c r="J1688" s="7"/>
    </row>
    <row r="1689" spans="1:10" hidden="1" x14ac:dyDescent="0.25">
      <c r="A1689" s="20" t="s">
        <v>218</v>
      </c>
      <c r="B1689" s="18" t="s">
        <v>219</v>
      </c>
      <c r="C1689" s="21">
        <v>30600</v>
      </c>
      <c r="D1689" s="22"/>
      <c r="E1689" s="23">
        <f t="shared" si="402"/>
        <v>0</v>
      </c>
      <c r="F1689" s="21"/>
      <c r="G1689" s="21"/>
      <c r="H1689" s="21">
        <f t="shared" si="411"/>
        <v>30600</v>
      </c>
      <c r="J1689" s="7"/>
    </row>
    <row r="1690" spans="1:10" hidden="1" x14ac:dyDescent="0.25">
      <c r="A1690" s="19" t="s">
        <v>208</v>
      </c>
      <c r="B1690" s="18" t="s">
        <v>209</v>
      </c>
      <c r="C1690" s="10">
        <v>618000</v>
      </c>
      <c r="D1690" s="11">
        <v>95400.11</v>
      </c>
      <c r="E1690" s="12">
        <f t="shared" si="402"/>
        <v>0.15436911003236245</v>
      </c>
      <c r="F1690" s="10">
        <f t="shared" ref="F1690:H1690" si="412">F1691</f>
        <v>0</v>
      </c>
      <c r="G1690" s="10">
        <f t="shared" si="412"/>
        <v>0</v>
      </c>
      <c r="H1690" s="10">
        <f t="shared" si="412"/>
        <v>618000</v>
      </c>
      <c r="J1690" s="7"/>
    </row>
    <row r="1691" spans="1:10" hidden="1" x14ac:dyDescent="0.25">
      <c r="A1691" s="20" t="s">
        <v>210</v>
      </c>
      <c r="B1691" s="18" t="s">
        <v>211</v>
      </c>
      <c r="C1691" s="21">
        <v>618000</v>
      </c>
      <c r="D1691" s="22">
        <v>95400.11</v>
      </c>
      <c r="E1691" s="23">
        <f t="shared" si="402"/>
        <v>0.15436911003236245</v>
      </c>
      <c r="F1691" s="21"/>
      <c r="G1691" s="21"/>
      <c r="H1691" s="21">
        <f t="shared" ref="H1691" si="413">C1691+F1691-G1691</f>
        <v>618000</v>
      </c>
      <c r="J1691" s="7"/>
    </row>
    <row r="1692" spans="1:10" hidden="1" x14ac:dyDescent="0.25">
      <c r="A1692" s="17" t="s">
        <v>119</v>
      </c>
      <c r="B1692" s="18" t="s">
        <v>120</v>
      </c>
      <c r="C1692" s="10">
        <v>762000</v>
      </c>
      <c r="D1692" s="11">
        <v>73419.89</v>
      </c>
      <c r="E1692" s="12">
        <f t="shared" si="402"/>
        <v>9.6351561679790032E-2</v>
      </c>
      <c r="F1692" s="10">
        <f>F1693+F1696+F1699+F1704+F1702</f>
        <v>0</v>
      </c>
      <c r="G1692" s="10">
        <f>G1693+G1696+G1699+G1704+G1702</f>
        <v>0</v>
      </c>
      <c r="H1692" s="10">
        <f>H1693+H1696+H1699+H1704+H1702</f>
        <v>762000</v>
      </c>
      <c r="J1692" s="7"/>
    </row>
    <row r="1693" spans="1:10" hidden="1" x14ac:dyDescent="0.25">
      <c r="A1693" s="19" t="s">
        <v>30</v>
      </c>
      <c r="B1693" s="18" t="s">
        <v>31</v>
      </c>
      <c r="C1693" s="10">
        <v>135000</v>
      </c>
      <c r="D1693" s="11">
        <v>2911.19</v>
      </c>
      <c r="E1693" s="12">
        <f t="shared" si="402"/>
        <v>2.1564370370370369E-2</v>
      </c>
      <c r="F1693" s="10">
        <f>F1695+F1694</f>
        <v>0</v>
      </c>
      <c r="G1693" s="10">
        <f t="shared" ref="G1693:H1693" si="414">G1695+G1694</f>
        <v>0</v>
      </c>
      <c r="H1693" s="10">
        <f t="shared" si="414"/>
        <v>135000</v>
      </c>
      <c r="J1693" s="7"/>
    </row>
    <row r="1694" spans="1:10" hidden="1" x14ac:dyDescent="0.25">
      <c r="A1694" s="20" t="s">
        <v>32</v>
      </c>
      <c r="B1694" s="18" t="s">
        <v>33</v>
      </c>
      <c r="C1694" s="21">
        <v>130000</v>
      </c>
      <c r="D1694" s="22">
        <v>2911.19</v>
      </c>
      <c r="E1694" s="23">
        <f t="shared" si="402"/>
        <v>2.2393769230769231E-2</v>
      </c>
      <c r="F1694" s="21"/>
      <c r="G1694" s="21"/>
      <c r="H1694" s="21">
        <f t="shared" ref="H1694:H1695" si="415">C1694+F1694-G1694</f>
        <v>130000</v>
      </c>
      <c r="J1694" s="7"/>
    </row>
    <row r="1695" spans="1:10" hidden="1" x14ac:dyDescent="0.25">
      <c r="A1695" s="20" t="s">
        <v>87</v>
      </c>
      <c r="B1695" s="18" t="s">
        <v>88</v>
      </c>
      <c r="C1695" s="21">
        <v>5000</v>
      </c>
      <c r="D1695" s="22"/>
      <c r="E1695" s="23">
        <f t="shared" si="402"/>
        <v>0</v>
      </c>
      <c r="F1695" s="21"/>
      <c r="G1695" s="21"/>
      <c r="H1695" s="21">
        <f t="shared" si="415"/>
        <v>5000</v>
      </c>
      <c r="J1695" s="7"/>
    </row>
    <row r="1696" spans="1:10" hidden="1" x14ac:dyDescent="0.25">
      <c r="A1696" s="19" t="s">
        <v>24</v>
      </c>
      <c r="B1696" s="18" t="s">
        <v>25</v>
      </c>
      <c r="C1696" s="10">
        <v>95600</v>
      </c>
      <c r="D1696" s="11">
        <v>6054</v>
      </c>
      <c r="E1696" s="12">
        <f t="shared" si="402"/>
        <v>6.3326359832635987E-2</v>
      </c>
      <c r="F1696" s="10">
        <f>F1697+F1698</f>
        <v>0</v>
      </c>
      <c r="G1696" s="10">
        <f t="shared" ref="G1696:H1696" si="416">G1697+G1698</f>
        <v>0</v>
      </c>
      <c r="H1696" s="10">
        <f t="shared" si="416"/>
        <v>95600</v>
      </c>
      <c r="J1696" s="7"/>
    </row>
    <row r="1697" spans="1:10" hidden="1" x14ac:dyDescent="0.25">
      <c r="A1697" s="20" t="s">
        <v>91</v>
      </c>
      <c r="B1697" s="18" t="s">
        <v>92</v>
      </c>
      <c r="C1697" s="21">
        <v>83900</v>
      </c>
      <c r="D1697" s="22">
        <v>5847</v>
      </c>
      <c r="E1697" s="23">
        <f t="shared" si="402"/>
        <v>6.9690107270560187E-2</v>
      </c>
      <c r="F1697" s="21"/>
      <c r="G1697" s="21"/>
      <c r="H1697" s="21">
        <f t="shared" ref="H1697:H1698" si="417">C1697+F1697-G1697</f>
        <v>83900</v>
      </c>
      <c r="J1697" s="7"/>
    </row>
    <row r="1698" spans="1:10" hidden="1" x14ac:dyDescent="0.25">
      <c r="A1698" s="20" t="s">
        <v>97</v>
      </c>
      <c r="B1698" s="18" t="s">
        <v>98</v>
      </c>
      <c r="C1698" s="21">
        <v>11700</v>
      </c>
      <c r="D1698" s="22">
        <v>207</v>
      </c>
      <c r="E1698" s="23">
        <f t="shared" si="402"/>
        <v>1.7692307692307691E-2</v>
      </c>
      <c r="F1698" s="21"/>
      <c r="G1698" s="21"/>
      <c r="H1698" s="21">
        <f t="shared" si="417"/>
        <v>11700</v>
      </c>
      <c r="J1698" s="7"/>
    </row>
    <row r="1699" spans="1:10" hidden="1" x14ac:dyDescent="0.25">
      <c r="A1699" s="19" t="s">
        <v>42</v>
      </c>
      <c r="B1699" s="18" t="s">
        <v>43</v>
      </c>
      <c r="C1699" s="10">
        <v>21000</v>
      </c>
      <c r="D1699" s="11"/>
      <c r="E1699" s="12">
        <f t="shared" si="402"/>
        <v>0</v>
      </c>
      <c r="F1699" s="10">
        <f t="shared" ref="F1699:H1699" si="418">F1700+F1701</f>
        <v>0</v>
      </c>
      <c r="G1699" s="10">
        <f t="shared" si="418"/>
        <v>0</v>
      </c>
      <c r="H1699" s="10">
        <f t="shared" si="418"/>
        <v>21000</v>
      </c>
      <c r="J1699" s="7"/>
    </row>
    <row r="1700" spans="1:10" hidden="1" x14ac:dyDescent="0.25">
      <c r="A1700" s="20" t="s">
        <v>104</v>
      </c>
      <c r="B1700" s="18" t="s">
        <v>105</v>
      </c>
      <c r="C1700" s="21">
        <v>15000</v>
      </c>
      <c r="D1700" s="22"/>
      <c r="E1700" s="23">
        <f t="shared" si="402"/>
        <v>0</v>
      </c>
      <c r="F1700" s="21"/>
      <c r="G1700" s="21"/>
      <c r="H1700" s="21">
        <f t="shared" ref="H1700:H1701" si="419">C1700+F1700-G1700</f>
        <v>15000</v>
      </c>
      <c r="J1700" s="7"/>
    </row>
    <row r="1701" spans="1:10" hidden="1" x14ac:dyDescent="0.25">
      <c r="A1701" s="20" t="s">
        <v>110</v>
      </c>
      <c r="B1701" s="18" t="s">
        <v>43</v>
      </c>
      <c r="C1701" s="21">
        <v>6000</v>
      </c>
      <c r="D1701" s="22"/>
      <c r="E1701" s="23">
        <f t="shared" si="402"/>
        <v>0</v>
      </c>
      <c r="F1701" s="21"/>
      <c r="G1701" s="21"/>
      <c r="H1701" s="21">
        <f t="shared" si="419"/>
        <v>6000</v>
      </c>
      <c r="J1701" s="7"/>
    </row>
    <row r="1702" spans="1:10" hidden="1" x14ac:dyDescent="0.25">
      <c r="A1702" s="19" t="s">
        <v>344</v>
      </c>
      <c r="B1702" s="18" t="s">
        <v>345</v>
      </c>
      <c r="C1702" s="10"/>
      <c r="D1702" s="11">
        <v>23821.25</v>
      </c>
      <c r="E1702" s="12" t="e">
        <f t="shared" si="402"/>
        <v>#DIV/0!</v>
      </c>
      <c r="F1702" s="10">
        <f>F1703</f>
        <v>0</v>
      </c>
      <c r="G1702" s="10">
        <f>G1703</f>
        <v>0</v>
      </c>
      <c r="H1702" s="10">
        <f>H1703</f>
        <v>0</v>
      </c>
      <c r="J1702" s="7"/>
    </row>
    <row r="1703" spans="1:10" hidden="1" x14ac:dyDescent="0.25">
      <c r="A1703" s="20" t="s">
        <v>346</v>
      </c>
      <c r="B1703" s="18" t="s">
        <v>347</v>
      </c>
      <c r="C1703" s="21"/>
      <c r="D1703" s="22">
        <v>23821.25</v>
      </c>
      <c r="E1703" s="23" t="e">
        <f t="shared" si="402"/>
        <v>#DIV/0!</v>
      </c>
      <c r="F1703" s="21"/>
      <c r="G1703" s="21"/>
      <c r="H1703" s="21">
        <f t="shared" ref="H1703" si="420">C1703+F1703-G1703</f>
        <v>0</v>
      </c>
      <c r="J1703" s="7"/>
    </row>
    <row r="1704" spans="1:10" hidden="1" x14ac:dyDescent="0.25">
      <c r="A1704" s="19" t="s">
        <v>123</v>
      </c>
      <c r="B1704" s="18" t="s">
        <v>124</v>
      </c>
      <c r="C1704" s="10">
        <v>510400</v>
      </c>
      <c r="D1704" s="11">
        <v>40633.449999999997</v>
      </c>
      <c r="E1704" s="12">
        <f t="shared" si="402"/>
        <v>7.9610991379310339E-2</v>
      </c>
      <c r="F1704" s="10">
        <f>F1705+F1706+F1707</f>
        <v>0</v>
      </c>
      <c r="G1704" s="10">
        <f>G1705+G1706+G1707</f>
        <v>0</v>
      </c>
      <c r="H1704" s="10">
        <f>H1705+H1706+H1707</f>
        <v>510400</v>
      </c>
      <c r="J1704" s="7"/>
    </row>
    <row r="1705" spans="1:10" hidden="1" x14ac:dyDescent="0.25">
      <c r="A1705" s="20" t="s">
        <v>129</v>
      </c>
      <c r="B1705" s="18" t="s">
        <v>130</v>
      </c>
      <c r="C1705" s="21">
        <v>343400</v>
      </c>
      <c r="D1705" s="22">
        <v>15388.32</v>
      </c>
      <c r="E1705" s="23">
        <f t="shared" si="402"/>
        <v>4.4811648223645896E-2</v>
      </c>
      <c r="F1705" s="21"/>
      <c r="G1705" s="21"/>
      <c r="H1705" s="21">
        <f t="shared" ref="H1705:H1707" si="421">C1705+F1705-G1705</f>
        <v>343400</v>
      </c>
      <c r="J1705" s="7"/>
    </row>
    <row r="1706" spans="1:10" hidden="1" x14ac:dyDescent="0.25">
      <c r="A1706" s="20" t="s">
        <v>200</v>
      </c>
      <c r="B1706" s="18" t="s">
        <v>201</v>
      </c>
      <c r="C1706" s="21">
        <v>8000</v>
      </c>
      <c r="D1706" s="22">
        <v>24456.13</v>
      </c>
      <c r="E1706" s="23">
        <f t="shared" si="402"/>
        <v>3.0570162500000002</v>
      </c>
      <c r="F1706" s="21"/>
      <c r="G1706" s="21"/>
      <c r="H1706" s="21">
        <f t="shared" si="421"/>
        <v>8000</v>
      </c>
      <c r="J1706" s="7"/>
    </row>
    <row r="1707" spans="1:10" hidden="1" x14ac:dyDescent="0.25">
      <c r="A1707" s="20" t="s">
        <v>218</v>
      </c>
      <c r="B1707" s="18" t="s">
        <v>219</v>
      </c>
      <c r="C1707" s="21">
        <v>159000</v>
      </c>
      <c r="D1707" s="22">
        <v>789</v>
      </c>
      <c r="E1707" s="23">
        <f t="shared" si="402"/>
        <v>4.9622641509433959E-3</v>
      </c>
      <c r="F1707" s="21"/>
      <c r="G1707" s="21"/>
      <c r="H1707" s="21">
        <f t="shared" si="421"/>
        <v>159000</v>
      </c>
      <c r="J1707" s="7"/>
    </row>
    <row r="1708" spans="1:10" hidden="1" x14ac:dyDescent="0.25">
      <c r="A1708" s="17" t="s">
        <v>127</v>
      </c>
      <c r="B1708" s="18" t="s">
        <v>128</v>
      </c>
      <c r="C1708" s="10">
        <v>500000</v>
      </c>
      <c r="D1708" s="11"/>
      <c r="E1708" s="12">
        <f t="shared" si="402"/>
        <v>0</v>
      </c>
      <c r="F1708" s="10">
        <f>F1709</f>
        <v>0</v>
      </c>
      <c r="G1708" s="10">
        <f>G1709</f>
        <v>0</v>
      </c>
      <c r="H1708" s="10">
        <f>H1709</f>
        <v>500000</v>
      </c>
      <c r="J1708" s="7"/>
    </row>
    <row r="1709" spans="1:10" hidden="1" x14ac:dyDescent="0.25">
      <c r="A1709" s="19" t="s">
        <v>24</v>
      </c>
      <c r="B1709" s="18" t="s">
        <v>25</v>
      </c>
      <c r="C1709" s="10">
        <v>500000</v>
      </c>
      <c r="D1709" s="11"/>
      <c r="E1709" s="12">
        <f t="shared" si="402"/>
        <v>0</v>
      </c>
      <c r="F1709" s="10">
        <f>F1711+F1713+F1710+F1712</f>
        <v>0</v>
      </c>
      <c r="G1709" s="10">
        <f t="shared" ref="G1709:H1709" si="422">G1711+G1713+G1710+G1712</f>
        <v>0</v>
      </c>
      <c r="H1709" s="10">
        <f t="shared" si="422"/>
        <v>500000</v>
      </c>
      <c r="J1709" s="7"/>
    </row>
    <row r="1710" spans="1:10" hidden="1" x14ac:dyDescent="0.25">
      <c r="A1710" s="20" t="s">
        <v>89</v>
      </c>
      <c r="B1710" s="18" t="s">
        <v>90</v>
      </c>
      <c r="C1710" s="21">
        <v>50000</v>
      </c>
      <c r="D1710" s="22"/>
      <c r="E1710" s="23">
        <f t="shared" si="402"/>
        <v>0</v>
      </c>
      <c r="F1710" s="21"/>
      <c r="G1710" s="21"/>
      <c r="H1710" s="21">
        <f t="shared" ref="H1710:H1713" si="423">C1710+F1710-G1710</f>
        <v>50000</v>
      </c>
      <c r="J1710" s="7"/>
    </row>
    <row r="1711" spans="1:10" hidden="1" x14ac:dyDescent="0.25">
      <c r="A1711" s="20" t="s">
        <v>91</v>
      </c>
      <c r="B1711" s="18" t="s">
        <v>92</v>
      </c>
      <c r="C1711" s="21">
        <v>50000</v>
      </c>
      <c r="D1711" s="22"/>
      <c r="E1711" s="23">
        <f t="shared" si="402"/>
        <v>0</v>
      </c>
      <c r="F1711" s="21"/>
      <c r="G1711" s="21"/>
      <c r="H1711" s="21">
        <f t="shared" si="423"/>
        <v>50000</v>
      </c>
      <c r="J1711" s="7"/>
    </row>
    <row r="1712" spans="1:10" hidden="1" x14ac:dyDescent="0.25">
      <c r="A1712" s="20" t="s">
        <v>97</v>
      </c>
      <c r="B1712" s="18" t="s">
        <v>98</v>
      </c>
      <c r="C1712" s="21">
        <v>50000</v>
      </c>
      <c r="D1712" s="22"/>
      <c r="E1712" s="23">
        <f t="shared" si="402"/>
        <v>0</v>
      </c>
      <c r="F1712" s="21"/>
      <c r="G1712" s="21"/>
      <c r="H1712" s="21">
        <f t="shared" si="423"/>
        <v>50000</v>
      </c>
      <c r="J1712" s="7"/>
    </row>
    <row r="1713" spans="1:10" hidden="1" x14ac:dyDescent="0.25">
      <c r="A1713" s="20" t="s">
        <v>26</v>
      </c>
      <c r="B1713" s="18" t="s">
        <v>27</v>
      </c>
      <c r="C1713" s="21">
        <v>350000</v>
      </c>
      <c r="D1713" s="22"/>
      <c r="E1713" s="23">
        <f t="shared" si="402"/>
        <v>0</v>
      </c>
      <c r="F1713" s="21"/>
      <c r="G1713" s="21"/>
      <c r="H1713" s="21">
        <f t="shared" si="423"/>
        <v>350000</v>
      </c>
      <c r="J1713" s="7"/>
    </row>
    <row r="1714" spans="1:10" hidden="1" x14ac:dyDescent="0.25">
      <c r="A1714" s="17" t="s">
        <v>133</v>
      </c>
      <c r="B1714" s="18" t="s">
        <v>134</v>
      </c>
      <c r="C1714" s="10">
        <v>530000</v>
      </c>
      <c r="D1714" s="11">
        <v>199515.6</v>
      </c>
      <c r="E1714" s="12">
        <f t="shared" si="402"/>
        <v>0.37644452830188679</v>
      </c>
      <c r="F1714" s="10">
        <f>F1715+F1717+F1719+F1721+F1724+F1728+F1730</f>
        <v>0</v>
      </c>
      <c r="G1714" s="10">
        <f>G1715+G1717+G1719+G1721+G1724+G1728+G1730</f>
        <v>0</v>
      </c>
      <c r="H1714" s="10">
        <f>H1715+H1717+H1719+H1721+H1724+H1728+H1730</f>
        <v>530000</v>
      </c>
      <c r="J1714" s="7"/>
    </row>
    <row r="1715" spans="1:10" hidden="1" x14ac:dyDescent="0.25">
      <c r="A1715" s="19" t="s">
        <v>62</v>
      </c>
      <c r="B1715" s="18" t="s">
        <v>63</v>
      </c>
      <c r="C1715" s="10">
        <v>70000</v>
      </c>
      <c r="D1715" s="11"/>
      <c r="E1715" s="12">
        <f t="shared" si="402"/>
        <v>0</v>
      </c>
      <c r="F1715" s="10">
        <f t="shared" ref="F1715:H1715" si="424">F1716</f>
        <v>0</v>
      </c>
      <c r="G1715" s="10">
        <f t="shared" si="424"/>
        <v>0</v>
      </c>
      <c r="H1715" s="10">
        <f t="shared" si="424"/>
        <v>70000</v>
      </c>
      <c r="J1715" s="7"/>
    </row>
    <row r="1716" spans="1:10" hidden="1" x14ac:dyDescent="0.25">
      <c r="A1716" s="20" t="s">
        <v>66</v>
      </c>
      <c r="B1716" s="18" t="s">
        <v>67</v>
      </c>
      <c r="C1716" s="21">
        <v>70000</v>
      </c>
      <c r="D1716" s="22"/>
      <c r="E1716" s="23">
        <f t="shared" si="402"/>
        <v>0</v>
      </c>
      <c r="F1716" s="21"/>
      <c r="G1716" s="21"/>
      <c r="H1716" s="21">
        <f t="shared" ref="H1716" si="425">C1716+F1716-G1716</f>
        <v>70000</v>
      </c>
      <c r="J1716" s="7"/>
    </row>
    <row r="1717" spans="1:10" hidden="1" x14ac:dyDescent="0.25">
      <c r="A1717" s="19" t="s">
        <v>73</v>
      </c>
      <c r="B1717" s="18" t="s">
        <v>74</v>
      </c>
      <c r="C1717" s="10">
        <v>12000</v>
      </c>
      <c r="D1717" s="11"/>
      <c r="E1717" s="12">
        <f t="shared" si="402"/>
        <v>0</v>
      </c>
      <c r="F1717" s="10">
        <f t="shared" ref="F1717:H1717" si="426">F1718</f>
        <v>0</v>
      </c>
      <c r="G1717" s="10">
        <f t="shared" si="426"/>
        <v>0</v>
      </c>
      <c r="H1717" s="10">
        <f t="shared" si="426"/>
        <v>12000</v>
      </c>
      <c r="J1717" s="7"/>
    </row>
    <row r="1718" spans="1:10" hidden="1" x14ac:dyDescent="0.25">
      <c r="A1718" s="20" t="s">
        <v>77</v>
      </c>
      <c r="B1718" s="18" t="s">
        <v>78</v>
      </c>
      <c r="C1718" s="21">
        <v>12000</v>
      </c>
      <c r="D1718" s="22"/>
      <c r="E1718" s="23">
        <f t="shared" si="402"/>
        <v>0</v>
      </c>
      <c r="F1718" s="21"/>
      <c r="G1718" s="21"/>
      <c r="H1718" s="21">
        <f t="shared" ref="H1718" si="427">C1718+F1718-G1718</f>
        <v>12000</v>
      </c>
      <c r="J1718" s="7"/>
    </row>
    <row r="1719" spans="1:10" hidden="1" x14ac:dyDescent="0.25">
      <c r="A1719" s="19" t="s">
        <v>18</v>
      </c>
      <c r="B1719" s="18" t="s">
        <v>19</v>
      </c>
      <c r="C1719" s="10">
        <v>3000</v>
      </c>
      <c r="D1719" s="11"/>
      <c r="E1719" s="12">
        <f t="shared" si="402"/>
        <v>0</v>
      </c>
      <c r="F1719" s="10">
        <f t="shared" ref="F1719:H1719" si="428">F1720</f>
        <v>0</v>
      </c>
      <c r="G1719" s="10">
        <f t="shared" si="428"/>
        <v>0</v>
      </c>
      <c r="H1719" s="10">
        <f t="shared" si="428"/>
        <v>3000</v>
      </c>
      <c r="J1719" s="7"/>
    </row>
    <row r="1720" spans="1:10" hidden="1" x14ac:dyDescent="0.25">
      <c r="A1720" s="20" t="s">
        <v>20</v>
      </c>
      <c r="B1720" s="18" t="s">
        <v>21</v>
      </c>
      <c r="C1720" s="21">
        <v>3000</v>
      </c>
      <c r="D1720" s="22"/>
      <c r="E1720" s="23">
        <f t="shared" si="402"/>
        <v>0</v>
      </c>
      <c r="F1720" s="21"/>
      <c r="G1720" s="21"/>
      <c r="H1720" s="21">
        <f t="shared" ref="H1720" si="429">C1720+F1720-G1720</f>
        <v>3000</v>
      </c>
      <c r="J1720" s="7"/>
    </row>
    <row r="1721" spans="1:10" hidden="1" x14ac:dyDescent="0.25">
      <c r="A1721" s="19" t="s">
        <v>30</v>
      </c>
      <c r="B1721" s="18" t="s">
        <v>31</v>
      </c>
      <c r="C1721" s="10">
        <v>18000</v>
      </c>
      <c r="D1721" s="11">
        <v>24765.21</v>
      </c>
      <c r="E1721" s="12">
        <f t="shared" si="402"/>
        <v>1.375845</v>
      </c>
      <c r="F1721" s="10">
        <f>F1723+F1722</f>
        <v>0</v>
      </c>
      <c r="G1721" s="10">
        <f>G1723+G1722</f>
        <v>0</v>
      </c>
      <c r="H1721" s="10">
        <f>H1723+H1722</f>
        <v>18000</v>
      </c>
      <c r="J1721" s="7"/>
    </row>
    <row r="1722" spans="1:10" hidden="1" x14ac:dyDescent="0.25">
      <c r="A1722" s="20" t="s">
        <v>32</v>
      </c>
      <c r="B1722" s="18" t="s">
        <v>33</v>
      </c>
      <c r="C1722" s="21">
        <v>0</v>
      </c>
      <c r="D1722" s="22">
        <v>24765.21</v>
      </c>
      <c r="E1722" s="23" t="e">
        <f t="shared" si="402"/>
        <v>#DIV/0!</v>
      </c>
      <c r="F1722" s="21"/>
      <c r="G1722" s="21"/>
      <c r="H1722" s="21">
        <f t="shared" ref="H1722:H1723" si="430">C1722+F1722-G1722</f>
        <v>0</v>
      </c>
      <c r="J1722" s="7"/>
    </row>
    <row r="1723" spans="1:10" hidden="1" x14ac:dyDescent="0.25">
      <c r="A1723" s="20" t="s">
        <v>83</v>
      </c>
      <c r="B1723" s="18" t="s">
        <v>84</v>
      </c>
      <c r="C1723" s="21">
        <v>18000</v>
      </c>
      <c r="D1723" s="22"/>
      <c r="E1723" s="23">
        <f t="shared" si="402"/>
        <v>0</v>
      </c>
      <c r="F1723" s="21"/>
      <c r="G1723" s="21"/>
      <c r="H1723" s="21">
        <f t="shared" si="430"/>
        <v>18000</v>
      </c>
      <c r="J1723" s="7"/>
    </row>
    <row r="1724" spans="1:10" hidden="1" x14ac:dyDescent="0.25">
      <c r="A1724" s="19" t="s">
        <v>24</v>
      </c>
      <c r="B1724" s="18" t="s">
        <v>25</v>
      </c>
      <c r="C1724" s="10">
        <v>117000</v>
      </c>
      <c r="D1724" s="11">
        <v>14779.79</v>
      </c>
      <c r="E1724" s="12">
        <f t="shared" si="402"/>
        <v>0.12632299145299147</v>
      </c>
      <c r="F1724" s="10">
        <f>F1725+F1726+F1727</f>
        <v>0</v>
      </c>
      <c r="G1724" s="10">
        <f>G1725+G1726+G1727</f>
        <v>0</v>
      </c>
      <c r="H1724" s="10">
        <f>H1725+H1726+H1727</f>
        <v>117000</v>
      </c>
      <c r="J1724" s="7"/>
    </row>
    <row r="1725" spans="1:10" hidden="1" x14ac:dyDescent="0.25">
      <c r="A1725" s="20" t="s">
        <v>89</v>
      </c>
      <c r="B1725" s="18" t="s">
        <v>90</v>
      </c>
      <c r="C1725" s="21">
        <v>100000</v>
      </c>
      <c r="D1725" s="22">
        <v>14779.79</v>
      </c>
      <c r="E1725" s="23">
        <f t="shared" si="402"/>
        <v>0.14779790000000001</v>
      </c>
      <c r="F1725" s="21"/>
      <c r="G1725" s="21"/>
      <c r="H1725" s="21">
        <f t="shared" ref="H1725:H1727" si="431">C1725+F1725-G1725</f>
        <v>100000</v>
      </c>
      <c r="J1725" s="7"/>
    </row>
    <row r="1726" spans="1:10" hidden="1" x14ac:dyDescent="0.25">
      <c r="A1726" s="20" t="s">
        <v>97</v>
      </c>
      <c r="B1726" s="18" t="s">
        <v>98</v>
      </c>
      <c r="C1726" s="21">
        <v>2000</v>
      </c>
      <c r="D1726" s="22"/>
      <c r="E1726" s="23">
        <f t="shared" si="402"/>
        <v>0</v>
      </c>
      <c r="F1726" s="21"/>
      <c r="G1726" s="21"/>
      <c r="H1726" s="21">
        <f t="shared" si="431"/>
        <v>2000</v>
      </c>
      <c r="J1726" s="7"/>
    </row>
    <row r="1727" spans="1:10" hidden="1" x14ac:dyDescent="0.25">
      <c r="A1727" s="20" t="s">
        <v>155</v>
      </c>
      <c r="B1727" s="18" t="s">
        <v>156</v>
      </c>
      <c r="C1727" s="21">
        <v>15000</v>
      </c>
      <c r="D1727" s="22"/>
      <c r="E1727" s="23">
        <f t="shared" si="402"/>
        <v>0</v>
      </c>
      <c r="F1727" s="21"/>
      <c r="G1727" s="21"/>
      <c r="H1727" s="21">
        <f t="shared" si="431"/>
        <v>15000</v>
      </c>
      <c r="J1727" s="7"/>
    </row>
    <row r="1728" spans="1:10" hidden="1" x14ac:dyDescent="0.25">
      <c r="A1728" s="19" t="s">
        <v>42</v>
      </c>
      <c r="B1728" s="18" t="s">
        <v>43</v>
      </c>
      <c r="C1728" s="10">
        <v>300000</v>
      </c>
      <c r="D1728" s="11">
        <v>159970.6</v>
      </c>
      <c r="E1728" s="12">
        <f t="shared" si="402"/>
        <v>0.53323533333333339</v>
      </c>
      <c r="F1728" s="10">
        <f t="shared" ref="F1728:H1728" si="432">F1729</f>
        <v>0</v>
      </c>
      <c r="G1728" s="10">
        <f t="shared" si="432"/>
        <v>0</v>
      </c>
      <c r="H1728" s="10">
        <f t="shared" si="432"/>
        <v>300000</v>
      </c>
      <c r="J1728" s="7"/>
    </row>
    <row r="1729" spans="1:10" hidden="1" x14ac:dyDescent="0.25">
      <c r="A1729" s="20" t="s">
        <v>54</v>
      </c>
      <c r="B1729" s="18" t="s">
        <v>55</v>
      </c>
      <c r="C1729" s="21">
        <v>300000</v>
      </c>
      <c r="D1729" s="22">
        <v>159970.6</v>
      </c>
      <c r="E1729" s="23">
        <f t="shared" si="402"/>
        <v>0.53323533333333339</v>
      </c>
      <c r="F1729" s="21"/>
      <c r="G1729" s="21"/>
      <c r="H1729" s="21">
        <f t="shared" ref="H1729" si="433">C1729+F1729-G1729</f>
        <v>300000</v>
      </c>
      <c r="J1729" s="7"/>
    </row>
    <row r="1730" spans="1:10" hidden="1" x14ac:dyDescent="0.25">
      <c r="A1730" s="19" t="s">
        <v>123</v>
      </c>
      <c r="B1730" s="18" t="s">
        <v>124</v>
      </c>
      <c r="C1730" s="10">
        <v>10000</v>
      </c>
      <c r="D1730" s="11"/>
      <c r="E1730" s="12">
        <f t="shared" si="402"/>
        <v>0</v>
      </c>
      <c r="F1730" s="10">
        <f t="shared" ref="F1730:H1730" si="434">F1731</f>
        <v>0</v>
      </c>
      <c r="G1730" s="10">
        <f t="shared" si="434"/>
        <v>0</v>
      </c>
      <c r="H1730" s="10">
        <f t="shared" si="434"/>
        <v>10000</v>
      </c>
      <c r="J1730" s="7"/>
    </row>
    <row r="1731" spans="1:10" hidden="1" x14ac:dyDescent="0.25">
      <c r="A1731" s="20" t="s">
        <v>129</v>
      </c>
      <c r="B1731" s="18" t="s">
        <v>130</v>
      </c>
      <c r="C1731" s="21">
        <v>10000</v>
      </c>
      <c r="D1731" s="22"/>
      <c r="E1731" s="23">
        <f t="shared" si="402"/>
        <v>0</v>
      </c>
      <c r="F1731" s="21"/>
      <c r="G1731" s="21"/>
      <c r="H1731" s="21">
        <f t="shared" ref="H1731" si="435">C1731+F1731-G1731</f>
        <v>10000</v>
      </c>
      <c r="J1731" s="7"/>
    </row>
    <row r="1732" spans="1:10" hidden="1" x14ac:dyDescent="0.25">
      <c r="A1732" s="15" t="s">
        <v>348</v>
      </c>
      <c r="B1732" s="16" t="s">
        <v>41</v>
      </c>
      <c r="C1732" s="10">
        <v>4100000</v>
      </c>
      <c r="D1732" s="11">
        <v>1181983.9099999999</v>
      </c>
      <c r="E1732" s="12">
        <f t="shared" si="402"/>
        <v>0.28828875853658537</v>
      </c>
      <c r="F1732" s="10">
        <f t="shared" ref="F1732:H1732" si="436">F1733</f>
        <v>0</v>
      </c>
      <c r="G1732" s="10">
        <f t="shared" si="436"/>
        <v>0</v>
      </c>
      <c r="H1732" s="10">
        <f t="shared" si="436"/>
        <v>4100000</v>
      </c>
      <c r="J1732" s="7"/>
    </row>
    <row r="1733" spans="1:10" hidden="1" x14ac:dyDescent="0.25">
      <c r="A1733" s="17" t="s">
        <v>16</v>
      </c>
      <c r="B1733" s="18" t="s">
        <v>17</v>
      </c>
      <c r="C1733" s="10">
        <v>4100000</v>
      </c>
      <c r="D1733" s="11">
        <v>1181983.9099999999</v>
      </c>
      <c r="E1733" s="12">
        <f t="shared" si="402"/>
        <v>0.28828875853658537</v>
      </c>
      <c r="F1733" s="10">
        <f>F1734+F1737</f>
        <v>0</v>
      </c>
      <c r="G1733" s="10">
        <f t="shared" ref="G1733:H1733" si="437">G1734+G1737</f>
        <v>0</v>
      </c>
      <c r="H1733" s="10">
        <f t="shared" si="437"/>
        <v>4100000</v>
      </c>
      <c r="J1733" s="7"/>
    </row>
    <row r="1734" spans="1:10" hidden="1" x14ac:dyDescent="0.25">
      <c r="A1734" s="19" t="s">
        <v>24</v>
      </c>
      <c r="B1734" s="18" t="s">
        <v>25</v>
      </c>
      <c r="C1734" s="10">
        <v>3743000</v>
      </c>
      <c r="D1734" s="11">
        <v>1181983.9099999999</v>
      </c>
      <c r="E1734" s="12">
        <f t="shared" si="402"/>
        <v>0.31578517499332082</v>
      </c>
      <c r="F1734" s="10">
        <f>F1735+F1736</f>
        <v>0</v>
      </c>
      <c r="G1734" s="10">
        <f>G1735+G1736</f>
        <v>0</v>
      </c>
      <c r="H1734" s="10">
        <f>H1735+H1736</f>
        <v>3743000</v>
      </c>
      <c r="J1734" s="7"/>
    </row>
    <row r="1735" spans="1:10" hidden="1" x14ac:dyDescent="0.25">
      <c r="A1735" s="20" t="s">
        <v>89</v>
      </c>
      <c r="B1735" s="18" t="s">
        <v>90</v>
      </c>
      <c r="C1735" s="21">
        <v>2843000</v>
      </c>
      <c r="D1735" s="22">
        <v>1180783.9099999999</v>
      </c>
      <c r="E1735" s="23">
        <f t="shared" si="402"/>
        <v>0.41533025325360534</v>
      </c>
      <c r="F1735" s="21"/>
      <c r="G1735" s="21"/>
      <c r="H1735" s="21">
        <f t="shared" ref="H1735:H1736" si="438">C1735+F1735-G1735</f>
        <v>2843000</v>
      </c>
      <c r="J1735" s="7"/>
    </row>
    <row r="1736" spans="1:10" hidden="1" x14ac:dyDescent="0.25">
      <c r="A1736" s="20" t="s">
        <v>26</v>
      </c>
      <c r="B1736" s="18" t="s">
        <v>27</v>
      </c>
      <c r="C1736" s="21">
        <v>900000</v>
      </c>
      <c r="D1736" s="22">
        <v>1200</v>
      </c>
      <c r="E1736" s="23">
        <f t="shared" si="402"/>
        <v>1.3333333333333333E-3</v>
      </c>
      <c r="F1736" s="21"/>
      <c r="G1736" s="21"/>
      <c r="H1736" s="21">
        <f t="shared" si="438"/>
        <v>900000</v>
      </c>
      <c r="J1736" s="7"/>
    </row>
    <row r="1737" spans="1:10" hidden="1" x14ac:dyDescent="0.25">
      <c r="A1737" s="19" t="s">
        <v>42</v>
      </c>
      <c r="B1737" s="18" t="s">
        <v>43</v>
      </c>
      <c r="C1737" s="10">
        <v>357000</v>
      </c>
      <c r="D1737" s="11"/>
      <c r="E1737" s="12">
        <f t="shared" ref="E1737:E1806" si="439">D1737/C1737</f>
        <v>0</v>
      </c>
      <c r="F1737" s="10">
        <f t="shared" ref="F1737:H1737" si="440">F1738</f>
        <v>0</v>
      </c>
      <c r="G1737" s="10">
        <f t="shared" si="440"/>
        <v>0</v>
      </c>
      <c r="H1737" s="10">
        <f t="shared" si="440"/>
        <v>357000</v>
      </c>
      <c r="J1737" s="7"/>
    </row>
    <row r="1738" spans="1:10" hidden="1" x14ac:dyDescent="0.25">
      <c r="A1738" s="20" t="s">
        <v>54</v>
      </c>
      <c r="B1738" s="18" t="s">
        <v>55</v>
      </c>
      <c r="C1738" s="21">
        <v>357000</v>
      </c>
      <c r="D1738" s="22"/>
      <c r="E1738" s="23">
        <f t="shared" si="439"/>
        <v>0</v>
      </c>
      <c r="F1738" s="21"/>
      <c r="G1738" s="21"/>
      <c r="H1738" s="21">
        <f t="shared" ref="H1738" si="441">C1738+F1738-G1738</f>
        <v>357000</v>
      </c>
      <c r="J1738" s="7"/>
    </row>
    <row r="1739" spans="1:10" hidden="1" x14ac:dyDescent="0.25">
      <c r="A1739" s="13" t="s">
        <v>349</v>
      </c>
      <c r="B1739" s="14" t="s">
        <v>350</v>
      </c>
      <c r="C1739" s="10">
        <v>218952500</v>
      </c>
      <c r="D1739" s="11">
        <v>69513891.379999995</v>
      </c>
      <c r="E1739" s="12">
        <f t="shared" si="439"/>
        <v>0.31748388979344833</v>
      </c>
      <c r="F1739" s="10">
        <f>F1740</f>
        <v>0</v>
      </c>
      <c r="G1739" s="10">
        <f>G1740</f>
        <v>0</v>
      </c>
      <c r="H1739" s="10">
        <f>H1740</f>
        <v>218952500</v>
      </c>
      <c r="J1739" s="7"/>
    </row>
    <row r="1740" spans="1:10" hidden="1" x14ac:dyDescent="0.25">
      <c r="A1740" s="15" t="s">
        <v>351</v>
      </c>
      <c r="B1740" s="16" t="s">
        <v>352</v>
      </c>
      <c r="C1740" s="10">
        <v>218952500</v>
      </c>
      <c r="D1740" s="11">
        <v>69513891.379999995</v>
      </c>
      <c r="E1740" s="12">
        <f t="shared" si="439"/>
        <v>0.31748388979344833</v>
      </c>
      <c r="F1740" s="10">
        <f>F1741+F1791</f>
        <v>0</v>
      </c>
      <c r="G1740" s="10">
        <f t="shared" ref="G1740:H1740" si="442">G1741+G1791</f>
        <v>0</v>
      </c>
      <c r="H1740" s="10">
        <f t="shared" si="442"/>
        <v>218952500</v>
      </c>
      <c r="J1740" s="7"/>
    </row>
    <row r="1741" spans="1:10" hidden="1" x14ac:dyDescent="0.25">
      <c r="A1741" s="17" t="s">
        <v>16</v>
      </c>
      <c r="B1741" s="18" t="s">
        <v>17</v>
      </c>
      <c r="C1741" s="10">
        <v>218793000</v>
      </c>
      <c r="D1741" s="11">
        <v>69500804.879999995</v>
      </c>
      <c r="E1741" s="12">
        <f t="shared" si="439"/>
        <v>0.31765552316573198</v>
      </c>
      <c r="F1741" s="10">
        <f>F1742+F1745+F1747+F1750+F1755+F1761+F1771+F1773+F1780+F1782+F1785+F1789</f>
        <v>0</v>
      </c>
      <c r="G1741" s="10">
        <f>G1742+G1745+G1747+G1750+G1755+G1761+G1771+G1773+G1780+G1782+G1785+G1789</f>
        <v>0</v>
      </c>
      <c r="H1741" s="10">
        <f>H1742+H1745+H1747+H1750+H1755+H1761+H1771+H1773+H1780+H1782+H1785+H1789</f>
        <v>218793000</v>
      </c>
      <c r="J1741" s="7"/>
    </row>
    <row r="1742" spans="1:10" hidden="1" x14ac:dyDescent="0.25">
      <c r="A1742" s="19" t="s">
        <v>62</v>
      </c>
      <c r="B1742" s="18" t="s">
        <v>63</v>
      </c>
      <c r="C1742" s="10">
        <v>157741000</v>
      </c>
      <c r="D1742" s="11">
        <v>51746287.899999999</v>
      </c>
      <c r="E1742" s="12">
        <f t="shared" si="439"/>
        <v>0.3280458973887575</v>
      </c>
      <c r="F1742" s="10">
        <f t="shared" ref="F1742:H1742" si="443">F1743+F1744</f>
        <v>0</v>
      </c>
      <c r="G1742" s="10">
        <f t="shared" si="443"/>
        <v>0</v>
      </c>
      <c r="H1742" s="10">
        <f t="shared" si="443"/>
        <v>157741000</v>
      </c>
      <c r="J1742" s="7"/>
    </row>
    <row r="1743" spans="1:10" hidden="1" x14ac:dyDescent="0.25">
      <c r="A1743" s="20" t="s">
        <v>64</v>
      </c>
      <c r="B1743" s="18" t="s">
        <v>65</v>
      </c>
      <c r="C1743" s="21">
        <v>156361000</v>
      </c>
      <c r="D1743" s="22">
        <v>51284646.5</v>
      </c>
      <c r="E1743" s="23">
        <f t="shared" si="439"/>
        <v>0.32798873440308007</v>
      </c>
      <c r="F1743" s="21"/>
      <c r="G1743" s="21"/>
      <c r="H1743" s="21">
        <f t="shared" ref="H1743:H1744" si="444">C1743+F1743-G1743</f>
        <v>156361000</v>
      </c>
      <c r="J1743" s="7"/>
    </row>
    <row r="1744" spans="1:10" hidden="1" x14ac:dyDescent="0.25">
      <c r="A1744" s="20" t="s">
        <v>66</v>
      </c>
      <c r="B1744" s="18" t="s">
        <v>67</v>
      </c>
      <c r="C1744" s="21">
        <v>1380000</v>
      </c>
      <c r="D1744" s="22">
        <v>461641.4</v>
      </c>
      <c r="E1744" s="23">
        <f t="shared" si="439"/>
        <v>0.3345227536231884</v>
      </c>
      <c r="F1744" s="21"/>
      <c r="G1744" s="21"/>
      <c r="H1744" s="21">
        <f t="shared" si="444"/>
        <v>1380000</v>
      </c>
      <c r="J1744" s="7"/>
    </row>
    <row r="1745" spans="1:10" hidden="1" x14ac:dyDescent="0.25">
      <c r="A1745" s="19" t="s">
        <v>70</v>
      </c>
      <c r="B1745" s="18" t="s">
        <v>71</v>
      </c>
      <c r="C1745" s="10">
        <v>3517000</v>
      </c>
      <c r="D1745" s="11">
        <v>505956.14</v>
      </c>
      <c r="E1745" s="12">
        <f t="shared" si="439"/>
        <v>0.14386014785328405</v>
      </c>
      <c r="F1745" s="10">
        <f t="shared" ref="F1745:H1745" si="445">F1746</f>
        <v>0</v>
      </c>
      <c r="G1745" s="10">
        <f t="shared" si="445"/>
        <v>0</v>
      </c>
      <c r="H1745" s="10">
        <f t="shared" si="445"/>
        <v>3517000</v>
      </c>
      <c r="J1745" s="7"/>
    </row>
    <row r="1746" spans="1:10" hidden="1" x14ac:dyDescent="0.25">
      <c r="A1746" s="20" t="s">
        <v>72</v>
      </c>
      <c r="B1746" s="18" t="s">
        <v>71</v>
      </c>
      <c r="C1746" s="21">
        <v>3517000</v>
      </c>
      <c r="D1746" s="22">
        <v>505956.14</v>
      </c>
      <c r="E1746" s="23">
        <f t="shared" si="439"/>
        <v>0.14386014785328405</v>
      </c>
      <c r="F1746" s="21"/>
      <c r="G1746" s="21"/>
      <c r="H1746" s="21">
        <f t="shared" ref="H1746" si="446">C1746+F1746-G1746</f>
        <v>3517000</v>
      </c>
      <c r="J1746" s="7"/>
    </row>
    <row r="1747" spans="1:10" hidden="1" x14ac:dyDescent="0.25">
      <c r="A1747" s="19" t="s">
        <v>73</v>
      </c>
      <c r="B1747" s="18" t="s">
        <v>74</v>
      </c>
      <c r="C1747" s="10">
        <v>25588000</v>
      </c>
      <c r="D1747" s="11">
        <v>8594286.2200000007</v>
      </c>
      <c r="E1747" s="12">
        <f t="shared" si="439"/>
        <v>0.33587174534938252</v>
      </c>
      <c r="F1747" s="10">
        <f t="shared" ref="F1747:H1747" si="447">F1748+F1749</f>
        <v>0</v>
      </c>
      <c r="G1747" s="10">
        <f t="shared" si="447"/>
        <v>0</v>
      </c>
      <c r="H1747" s="10">
        <f t="shared" si="447"/>
        <v>25588000</v>
      </c>
      <c r="J1747" s="7"/>
    </row>
    <row r="1748" spans="1:10" hidden="1" x14ac:dyDescent="0.25">
      <c r="A1748" s="20" t="s">
        <v>75</v>
      </c>
      <c r="B1748" s="18" t="s">
        <v>76</v>
      </c>
      <c r="C1748" s="21">
        <v>100000</v>
      </c>
      <c r="D1748" s="22">
        <v>226208.5</v>
      </c>
      <c r="E1748" s="23">
        <f t="shared" si="439"/>
        <v>2.2620849999999999</v>
      </c>
      <c r="F1748" s="21"/>
      <c r="G1748" s="21"/>
      <c r="H1748" s="21">
        <f t="shared" ref="H1748:H1749" si="448">C1748+F1748-G1748</f>
        <v>100000</v>
      </c>
      <c r="J1748" s="7"/>
    </row>
    <row r="1749" spans="1:10" hidden="1" x14ac:dyDescent="0.25">
      <c r="A1749" s="20" t="s">
        <v>77</v>
      </c>
      <c r="B1749" s="18" t="s">
        <v>78</v>
      </c>
      <c r="C1749" s="21">
        <v>25488000</v>
      </c>
      <c r="D1749" s="22">
        <v>8368077.7199999997</v>
      </c>
      <c r="E1749" s="23">
        <f t="shared" si="439"/>
        <v>0.32831441148775892</v>
      </c>
      <c r="F1749" s="21"/>
      <c r="G1749" s="21"/>
      <c r="H1749" s="21">
        <f t="shared" si="448"/>
        <v>25488000</v>
      </c>
      <c r="J1749" s="7"/>
    </row>
    <row r="1750" spans="1:10" hidden="1" x14ac:dyDescent="0.25">
      <c r="A1750" s="19" t="s">
        <v>18</v>
      </c>
      <c r="B1750" s="18" t="s">
        <v>19</v>
      </c>
      <c r="C1750" s="10">
        <v>7529257</v>
      </c>
      <c r="D1750" s="11">
        <v>2123007.9300000002</v>
      </c>
      <c r="E1750" s="12">
        <f t="shared" si="439"/>
        <v>0.28196778646286086</v>
      </c>
      <c r="F1750" s="10">
        <f>F1751+F1752+F1753+F1754</f>
        <v>0</v>
      </c>
      <c r="G1750" s="10">
        <f>G1751+G1752+G1753+G1754</f>
        <v>0</v>
      </c>
      <c r="H1750" s="10">
        <f>H1751+H1752+H1753+H1754</f>
        <v>7529257</v>
      </c>
      <c r="J1750" s="7"/>
    </row>
    <row r="1751" spans="1:10" hidden="1" x14ac:dyDescent="0.25">
      <c r="A1751" s="20" t="s">
        <v>20</v>
      </c>
      <c r="B1751" s="18" t="s">
        <v>21</v>
      </c>
      <c r="C1751" s="21">
        <v>741094</v>
      </c>
      <c r="D1751" s="22">
        <v>49764.7</v>
      </c>
      <c r="E1751" s="23">
        <f t="shared" si="439"/>
        <v>6.7150321011909417E-2</v>
      </c>
      <c r="F1751" s="21"/>
      <c r="G1751" s="21"/>
      <c r="H1751" s="21">
        <f t="shared" ref="H1751:H1754" si="449">C1751+F1751-G1751</f>
        <v>741094</v>
      </c>
      <c r="J1751" s="7"/>
    </row>
    <row r="1752" spans="1:10" hidden="1" x14ac:dyDescent="0.25">
      <c r="A1752" s="20" t="s">
        <v>79</v>
      </c>
      <c r="B1752" s="18" t="s">
        <v>80</v>
      </c>
      <c r="C1752" s="21">
        <v>6515281</v>
      </c>
      <c r="D1752" s="22">
        <v>2049651.53</v>
      </c>
      <c r="E1752" s="23">
        <f t="shared" si="439"/>
        <v>0.31459142437601695</v>
      </c>
      <c r="F1752" s="21"/>
      <c r="G1752" s="21"/>
      <c r="H1752" s="21">
        <f t="shared" si="449"/>
        <v>6515281</v>
      </c>
      <c r="J1752" s="7"/>
    </row>
    <row r="1753" spans="1:10" hidden="1" x14ac:dyDescent="0.25">
      <c r="A1753" s="20" t="s">
        <v>22</v>
      </c>
      <c r="B1753" s="18" t="s">
        <v>23</v>
      </c>
      <c r="C1753" s="21">
        <v>158882</v>
      </c>
      <c r="D1753" s="22">
        <v>8300</v>
      </c>
      <c r="E1753" s="23">
        <f t="shared" si="439"/>
        <v>5.2240027189990053E-2</v>
      </c>
      <c r="F1753" s="21"/>
      <c r="G1753" s="21"/>
      <c r="H1753" s="21">
        <f t="shared" si="449"/>
        <v>158882</v>
      </c>
      <c r="J1753" s="7"/>
    </row>
    <row r="1754" spans="1:10" hidden="1" x14ac:dyDescent="0.25">
      <c r="A1754" s="20" t="s">
        <v>81</v>
      </c>
      <c r="B1754" s="18" t="s">
        <v>82</v>
      </c>
      <c r="C1754" s="21">
        <v>114000</v>
      </c>
      <c r="D1754" s="22">
        <v>15291.7</v>
      </c>
      <c r="E1754" s="23">
        <f t="shared" si="439"/>
        <v>0.13413771929824561</v>
      </c>
      <c r="F1754" s="21"/>
      <c r="G1754" s="21"/>
      <c r="H1754" s="21">
        <f t="shared" si="449"/>
        <v>114000</v>
      </c>
      <c r="J1754" s="7"/>
    </row>
    <row r="1755" spans="1:10" hidden="1" x14ac:dyDescent="0.25">
      <c r="A1755" s="19" t="s">
        <v>30</v>
      </c>
      <c r="B1755" s="18" t="s">
        <v>31</v>
      </c>
      <c r="C1755" s="10">
        <v>5042577</v>
      </c>
      <c r="D1755" s="11">
        <v>1054441.1299999999</v>
      </c>
      <c r="E1755" s="12">
        <f t="shared" si="439"/>
        <v>0.20910759121774439</v>
      </c>
      <c r="F1755" s="10">
        <f>F1756+F1757+F1758+F1759+F1760</f>
        <v>0</v>
      </c>
      <c r="G1755" s="10">
        <f>G1756+G1757+G1758+G1759+G1760</f>
        <v>0</v>
      </c>
      <c r="H1755" s="10">
        <f>H1756+H1757+H1758+H1759+H1760</f>
        <v>5042577</v>
      </c>
      <c r="J1755" s="7"/>
    </row>
    <row r="1756" spans="1:10" hidden="1" x14ac:dyDescent="0.25">
      <c r="A1756" s="20" t="s">
        <v>32</v>
      </c>
      <c r="B1756" s="18" t="s">
        <v>33</v>
      </c>
      <c r="C1756" s="21">
        <v>2815675</v>
      </c>
      <c r="D1756" s="22">
        <v>605565.16</v>
      </c>
      <c r="E1756" s="23">
        <f t="shared" si="439"/>
        <v>0.21506926758237369</v>
      </c>
      <c r="F1756" s="21"/>
      <c r="G1756" s="21"/>
      <c r="H1756" s="21">
        <f t="shared" ref="H1756:H1760" si="450">C1756+F1756-G1756</f>
        <v>2815675</v>
      </c>
      <c r="J1756" s="7"/>
    </row>
    <row r="1757" spans="1:10" hidden="1" x14ac:dyDescent="0.25">
      <c r="A1757" s="20" t="s">
        <v>83</v>
      </c>
      <c r="B1757" s="18" t="s">
        <v>84</v>
      </c>
      <c r="C1757" s="21">
        <v>2048935</v>
      </c>
      <c r="D1757" s="22">
        <v>425799.23</v>
      </c>
      <c r="E1757" s="23">
        <f t="shared" si="439"/>
        <v>0.20781490384028775</v>
      </c>
      <c r="F1757" s="21"/>
      <c r="G1757" s="21"/>
      <c r="H1757" s="21">
        <f t="shared" si="450"/>
        <v>2048935</v>
      </c>
      <c r="J1757" s="7"/>
    </row>
    <row r="1758" spans="1:10" hidden="1" x14ac:dyDescent="0.25">
      <c r="A1758" s="20" t="s">
        <v>85</v>
      </c>
      <c r="B1758" s="18" t="s">
        <v>86</v>
      </c>
      <c r="C1758" s="21">
        <v>25500</v>
      </c>
      <c r="D1758" s="22">
        <v>1999.99</v>
      </c>
      <c r="E1758" s="23">
        <f t="shared" si="439"/>
        <v>7.843098039215686E-2</v>
      </c>
      <c r="F1758" s="21"/>
      <c r="G1758" s="21"/>
      <c r="H1758" s="21">
        <f t="shared" si="450"/>
        <v>25500</v>
      </c>
      <c r="J1758" s="7"/>
    </row>
    <row r="1759" spans="1:10" hidden="1" x14ac:dyDescent="0.25">
      <c r="A1759" s="20" t="s">
        <v>87</v>
      </c>
      <c r="B1759" s="18" t="s">
        <v>88</v>
      </c>
      <c r="C1759" s="21">
        <v>132197</v>
      </c>
      <c r="D1759" s="22">
        <v>21076.75</v>
      </c>
      <c r="E1759" s="23">
        <f t="shared" si="439"/>
        <v>0.15943440471417658</v>
      </c>
      <c r="F1759" s="21"/>
      <c r="G1759" s="21"/>
      <c r="H1759" s="21">
        <f t="shared" si="450"/>
        <v>132197</v>
      </c>
      <c r="J1759" s="7"/>
    </row>
    <row r="1760" spans="1:10" hidden="1" x14ac:dyDescent="0.25">
      <c r="A1760" s="20" t="s">
        <v>34</v>
      </c>
      <c r="B1760" s="18" t="s">
        <v>35</v>
      </c>
      <c r="C1760" s="21">
        <v>20270</v>
      </c>
      <c r="D1760" s="22"/>
      <c r="E1760" s="23">
        <f t="shared" si="439"/>
        <v>0</v>
      </c>
      <c r="F1760" s="21"/>
      <c r="G1760" s="21"/>
      <c r="H1760" s="21">
        <f t="shared" si="450"/>
        <v>20270</v>
      </c>
      <c r="J1760" s="7"/>
    </row>
    <row r="1761" spans="1:10" hidden="1" x14ac:dyDescent="0.25">
      <c r="A1761" s="19" t="s">
        <v>24</v>
      </c>
      <c r="B1761" s="18" t="s">
        <v>25</v>
      </c>
      <c r="C1761" s="10">
        <v>17391586</v>
      </c>
      <c r="D1761" s="11">
        <v>5222401.3499999996</v>
      </c>
      <c r="E1761" s="12">
        <f t="shared" si="439"/>
        <v>0.3002832145383405</v>
      </c>
      <c r="F1761" s="10">
        <f>F1762+F1763+F1764+F1765+F1766+F1767+F1768+F1769+F1770</f>
        <v>0</v>
      </c>
      <c r="G1761" s="10">
        <f>G1762+G1763+G1764+G1765+G1766+G1767+G1768+G1769+G1770</f>
        <v>0</v>
      </c>
      <c r="H1761" s="10">
        <f>H1762+H1763+H1764+H1765+H1766+H1767+H1768+H1769+H1770</f>
        <v>17391586</v>
      </c>
      <c r="J1761" s="7"/>
    </row>
    <row r="1762" spans="1:10" hidden="1" x14ac:dyDescent="0.25">
      <c r="A1762" s="20" t="s">
        <v>89</v>
      </c>
      <c r="B1762" s="18" t="s">
        <v>90</v>
      </c>
      <c r="C1762" s="21">
        <v>3664610</v>
      </c>
      <c r="D1762" s="22">
        <v>862209.13</v>
      </c>
      <c r="E1762" s="23">
        <f t="shared" si="439"/>
        <v>0.23527991518879227</v>
      </c>
      <c r="F1762" s="21"/>
      <c r="G1762" s="21"/>
      <c r="H1762" s="21">
        <f t="shared" ref="H1762:H1770" si="451">C1762+F1762-G1762</f>
        <v>3664610</v>
      </c>
      <c r="J1762" s="7"/>
    </row>
    <row r="1763" spans="1:10" hidden="1" x14ac:dyDescent="0.25">
      <c r="A1763" s="20" t="s">
        <v>91</v>
      </c>
      <c r="B1763" s="18" t="s">
        <v>92</v>
      </c>
      <c r="C1763" s="21">
        <v>694335</v>
      </c>
      <c r="D1763" s="22">
        <v>94268.64</v>
      </c>
      <c r="E1763" s="23">
        <f t="shared" si="439"/>
        <v>0.13576823867441509</v>
      </c>
      <c r="F1763" s="21"/>
      <c r="G1763" s="21"/>
      <c r="H1763" s="21">
        <f t="shared" si="451"/>
        <v>694335</v>
      </c>
      <c r="J1763" s="7"/>
    </row>
    <row r="1764" spans="1:10" hidden="1" x14ac:dyDescent="0.25">
      <c r="A1764" s="20" t="s">
        <v>93</v>
      </c>
      <c r="B1764" s="18" t="s">
        <v>94</v>
      </c>
      <c r="C1764" s="21">
        <v>251790</v>
      </c>
      <c r="D1764" s="22">
        <v>55783</v>
      </c>
      <c r="E1764" s="23">
        <f t="shared" si="439"/>
        <v>0.22154573255490687</v>
      </c>
      <c r="F1764" s="21"/>
      <c r="G1764" s="21"/>
      <c r="H1764" s="21">
        <f t="shared" si="451"/>
        <v>251790</v>
      </c>
      <c r="J1764" s="7"/>
    </row>
    <row r="1765" spans="1:10" hidden="1" x14ac:dyDescent="0.25">
      <c r="A1765" s="20" t="s">
        <v>95</v>
      </c>
      <c r="B1765" s="18" t="s">
        <v>96</v>
      </c>
      <c r="C1765" s="21">
        <v>1005936</v>
      </c>
      <c r="D1765" s="22">
        <v>228749.29</v>
      </c>
      <c r="E1765" s="23">
        <f t="shared" si="439"/>
        <v>0.22739944688330074</v>
      </c>
      <c r="F1765" s="21"/>
      <c r="G1765" s="21"/>
      <c r="H1765" s="21">
        <f t="shared" si="451"/>
        <v>1005936</v>
      </c>
      <c r="J1765" s="7"/>
    </row>
    <row r="1766" spans="1:10" hidden="1" x14ac:dyDescent="0.25">
      <c r="A1766" s="20" t="s">
        <v>97</v>
      </c>
      <c r="B1766" s="18" t="s">
        <v>98</v>
      </c>
      <c r="C1766" s="21">
        <v>835911</v>
      </c>
      <c r="D1766" s="22">
        <v>181169.97</v>
      </c>
      <c r="E1766" s="23">
        <f t="shared" si="439"/>
        <v>0.21673356374063746</v>
      </c>
      <c r="F1766" s="21"/>
      <c r="G1766" s="21"/>
      <c r="H1766" s="21">
        <f t="shared" si="451"/>
        <v>835911</v>
      </c>
      <c r="J1766" s="7"/>
    </row>
    <row r="1767" spans="1:10" hidden="1" x14ac:dyDescent="0.25">
      <c r="A1767" s="20" t="s">
        <v>36</v>
      </c>
      <c r="B1767" s="18" t="s">
        <v>37</v>
      </c>
      <c r="C1767" s="21">
        <v>220655</v>
      </c>
      <c r="D1767" s="22">
        <v>28534.63</v>
      </c>
      <c r="E1767" s="23">
        <f t="shared" si="439"/>
        <v>0.12931784913099637</v>
      </c>
      <c r="F1767" s="21"/>
      <c r="G1767" s="21"/>
      <c r="H1767" s="21">
        <f t="shared" si="451"/>
        <v>220655</v>
      </c>
      <c r="J1767" s="7"/>
    </row>
    <row r="1768" spans="1:10" hidden="1" x14ac:dyDescent="0.25">
      <c r="A1768" s="20" t="s">
        <v>26</v>
      </c>
      <c r="B1768" s="18" t="s">
        <v>27</v>
      </c>
      <c r="C1768" s="21">
        <v>10374366</v>
      </c>
      <c r="D1768" s="22">
        <v>3720045.42</v>
      </c>
      <c r="E1768" s="23">
        <f t="shared" si="439"/>
        <v>0.35858050699194532</v>
      </c>
      <c r="F1768" s="21"/>
      <c r="G1768" s="21"/>
      <c r="H1768" s="21">
        <f t="shared" si="451"/>
        <v>10374366</v>
      </c>
      <c r="J1768" s="7"/>
    </row>
    <row r="1769" spans="1:10" hidden="1" x14ac:dyDescent="0.25">
      <c r="A1769" s="20" t="s">
        <v>155</v>
      </c>
      <c r="B1769" s="18" t="s">
        <v>156</v>
      </c>
      <c r="C1769" s="21">
        <v>23000</v>
      </c>
      <c r="D1769" s="22">
        <v>1520.5</v>
      </c>
      <c r="E1769" s="23">
        <f t="shared" si="439"/>
        <v>6.6108695652173907E-2</v>
      </c>
      <c r="F1769" s="21"/>
      <c r="G1769" s="21"/>
      <c r="H1769" s="21">
        <f t="shared" si="451"/>
        <v>23000</v>
      </c>
      <c r="J1769" s="7"/>
    </row>
    <row r="1770" spans="1:10" hidden="1" x14ac:dyDescent="0.25">
      <c r="A1770" s="20" t="s">
        <v>38</v>
      </c>
      <c r="B1770" s="18" t="s">
        <v>39</v>
      </c>
      <c r="C1770" s="21">
        <v>320983</v>
      </c>
      <c r="D1770" s="22">
        <v>50120.77</v>
      </c>
      <c r="E1770" s="23">
        <f t="shared" si="439"/>
        <v>0.15614773991145947</v>
      </c>
      <c r="F1770" s="21"/>
      <c r="G1770" s="21"/>
      <c r="H1770" s="21">
        <f t="shared" si="451"/>
        <v>320983</v>
      </c>
      <c r="J1770" s="7"/>
    </row>
    <row r="1771" spans="1:10" hidden="1" x14ac:dyDescent="0.25">
      <c r="A1771" s="19" t="s">
        <v>99</v>
      </c>
      <c r="B1771" s="18" t="s">
        <v>100</v>
      </c>
      <c r="C1771" s="10">
        <v>256190</v>
      </c>
      <c r="D1771" s="11">
        <v>19196.099999999999</v>
      </c>
      <c r="E1771" s="12">
        <f t="shared" si="439"/>
        <v>7.4929154143409185E-2</v>
      </c>
      <c r="F1771" s="10">
        <f t="shared" ref="F1771:H1771" si="452">F1772</f>
        <v>0</v>
      </c>
      <c r="G1771" s="10">
        <f t="shared" si="452"/>
        <v>0</v>
      </c>
      <c r="H1771" s="10">
        <f t="shared" si="452"/>
        <v>256190</v>
      </c>
      <c r="J1771" s="7"/>
    </row>
    <row r="1772" spans="1:10" hidden="1" x14ac:dyDescent="0.25">
      <c r="A1772" s="20" t="s">
        <v>101</v>
      </c>
      <c r="B1772" s="18" t="s">
        <v>100</v>
      </c>
      <c r="C1772" s="21">
        <v>256190</v>
      </c>
      <c r="D1772" s="22">
        <v>19196.099999999999</v>
      </c>
      <c r="E1772" s="23">
        <f t="shared" si="439"/>
        <v>7.4929154143409185E-2</v>
      </c>
      <c r="F1772" s="21"/>
      <c r="G1772" s="21"/>
      <c r="H1772" s="21">
        <f t="shared" ref="H1772" si="453">C1772+F1772-G1772</f>
        <v>256190</v>
      </c>
      <c r="J1772" s="7"/>
    </row>
    <row r="1773" spans="1:10" hidden="1" x14ac:dyDescent="0.25">
      <c r="A1773" s="19" t="s">
        <v>42</v>
      </c>
      <c r="B1773" s="18" t="s">
        <v>43</v>
      </c>
      <c r="C1773" s="10">
        <v>1052041</v>
      </c>
      <c r="D1773" s="11">
        <v>184251.36</v>
      </c>
      <c r="E1773" s="12">
        <f t="shared" si="439"/>
        <v>0.17513705264338555</v>
      </c>
      <c r="F1773" s="10">
        <f>F1774+F1775+F1776+F1777+F1778+F1779</f>
        <v>0</v>
      </c>
      <c r="G1773" s="10">
        <f>G1774+G1775+G1776+G1777+G1778+G1779</f>
        <v>0</v>
      </c>
      <c r="H1773" s="10">
        <f>H1774+H1775+H1776+H1777+H1778+H1779</f>
        <v>1052041</v>
      </c>
      <c r="J1773" s="7"/>
    </row>
    <row r="1774" spans="1:10" hidden="1" x14ac:dyDescent="0.25">
      <c r="A1774" s="20" t="s">
        <v>102</v>
      </c>
      <c r="B1774" s="18" t="s">
        <v>103</v>
      </c>
      <c r="C1774" s="21">
        <v>82300</v>
      </c>
      <c r="D1774" s="22">
        <v>6726.24</v>
      </c>
      <c r="E1774" s="23">
        <f t="shared" si="439"/>
        <v>8.1728311057108136E-2</v>
      </c>
      <c r="F1774" s="21"/>
      <c r="G1774" s="21"/>
      <c r="H1774" s="21">
        <f t="shared" ref="H1774:H1779" si="454">C1774+F1774-G1774</f>
        <v>82300</v>
      </c>
      <c r="J1774" s="7"/>
    </row>
    <row r="1775" spans="1:10" hidden="1" x14ac:dyDescent="0.25">
      <c r="A1775" s="20" t="s">
        <v>104</v>
      </c>
      <c r="B1775" s="18" t="s">
        <v>105</v>
      </c>
      <c r="C1775" s="21">
        <v>31100</v>
      </c>
      <c r="D1775" s="22">
        <v>2400</v>
      </c>
      <c r="E1775" s="23">
        <f t="shared" si="439"/>
        <v>7.7170418006430874E-2</v>
      </c>
      <c r="F1775" s="21"/>
      <c r="G1775" s="21"/>
      <c r="H1775" s="21">
        <f t="shared" si="454"/>
        <v>31100</v>
      </c>
      <c r="J1775" s="7"/>
    </row>
    <row r="1776" spans="1:10" hidden="1" x14ac:dyDescent="0.25">
      <c r="A1776" s="20" t="s">
        <v>106</v>
      </c>
      <c r="B1776" s="18" t="s">
        <v>107</v>
      </c>
      <c r="C1776" s="21">
        <v>19000</v>
      </c>
      <c r="D1776" s="22"/>
      <c r="E1776" s="23">
        <f t="shared" si="439"/>
        <v>0</v>
      </c>
      <c r="F1776" s="21"/>
      <c r="G1776" s="21"/>
      <c r="H1776" s="21">
        <f t="shared" si="454"/>
        <v>19000</v>
      </c>
      <c r="J1776" s="7"/>
    </row>
    <row r="1777" spans="1:10" hidden="1" x14ac:dyDescent="0.25">
      <c r="A1777" s="20" t="s">
        <v>108</v>
      </c>
      <c r="B1777" s="18" t="s">
        <v>109</v>
      </c>
      <c r="C1777" s="21">
        <v>237150</v>
      </c>
      <c r="D1777" s="22">
        <v>58967.19</v>
      </c>
      <c r="E1777" s="23">
        <f t="shared" si="439"/>
        <v>0.24864933586337762</v>
      </c>
      <c r="F1777" s="21"/>
      <c r="G1777" s="21"/>
      <c r="H1777" s="21">
        <f t="shared" si="454"/>
        <v>237150</v>
      </c>
      <c r="J1777" s="7"/>
    </row>
    <row r="1778" spans="1:10" hidden="1" x14ac:dyDescent="0.25">
      <c r="A1778" s="20" t="s">
        <v>44</v>
      </c>
      <c r="B1778" s="18" t="s">
        <v>45</v>
      </c>
      <c r="C1778" s="21">
        <v>506197</v>
      </c>
      <c r="D1778" s="22">
        <v>89594.3</v>
      </c>
      <c r="E1778" s="23">
        <f t="shared" si="439"/>
        <v>0.17699492490077975</v>
      </c>
      <c r="F1778" s="21"/>
      <c r="G1778" s="21"/>
      <c r="H1778" s="21">
        <f t="shared" si="454"/>
        <v>506197</v>
      </c>
      <c r="J1778" s="7"/>
    </row>
    <row r="1779" spans="1:10" hidden="1" x14ac:dyDescent="0.25">
      <c r="A1779" s="20" t="s">
        <v>110</v>
      </c>
      <c r="B1779" s="18" t="s">
        <v>43</v>
      </c>
      <c r="C1779" s="21">
        <v>176294</v>
      </c>
      <c r="D1779" s="22">
        <v>26563.63</v>
      </c>
      <c r="E1779" s="23">
        <f t="shared" si="439"/>
        <v>0.15067801513381057</v>
      </c>
      <c r="F1779" s="21"/>
      <c r="G1779" s="21"/>
      <c r="H1779" s="21">
        <f t="shared" si="454"/>
        <v>176294</v>
      </c>
      <c r="J1779" s="7"/>
    </row>
    <row r="1780" spans="1:10" hidden="1" x14ac:dyDescent="0.25">
      <c r="A1780" s="19" t="s">
        <v>277</v>
      </c>
      <c r="B1780" s="18" t="s">
        <v>278</v>
      </c>
      <c r="C1780" s="10">
        <v>91174</v>
      </c>
      <c r="D1780" s="11">
        <v>3515.28</v>
      </c>
      <c r="E1780" s="12">
        <f t="shared" si="439"/>
        <v>3.8555728606839673E-2</v>
      </c>
      <c r="F1780" s="10">
        <f t="shared" ref="F1780:H1780" si="455">F1781</f>
        <v>0</v>
      </c>
      <c r="G1780" s="10">
        <f t="shared" si="455"/>
        <v>0</v>
      </c>
      <c r="H1780" s="10">
        <f t="shared" si="455"/>
        <v>91174</v>
      </c>
      <c r="J1780" s="7"/>
    </row>
    <row r="1781" spans="1:10" hidden="1" x14ac:dyDescent="0.25">
      <c r="A1781" s="20" t="s">
        <v>279</v>
      </c>
      <c r="B1781" s="18" t="s">
        <v>280</v>
      </c>
      <c r="C1781" s="21">
        <v>91174</v>
      </c>
      <c r="D1781" s="22">
        <v>3515.28</v>
      </c>
      <c r="E1781" s="23">
        <f t="shared" si="439"/>
        <v>3.8555728606839673E-2</v>
      </c>
      <c r="F1781" s="21"/>
      <c r="G1781" s="21"/>
      <c r="H1781" s="21">
        <f t="shared" ref="H1781" si="456">C1781+F1781-G1781</f>
        <v>91174</v>
      </c>
      <c r="J1781" s="7"/>
    </row>
    <row r="1782" spans="1:10" hidden="1" x14ac:dyDescent="0.25">
      <c r="A1782" s="19" t="s">
        <v>111</v>
      </c>
      <c r="B1782" s="18" t="s">
        <v>112</v>
      </c>
      <c r="C1782" s="10">
        <v>102161</v>
      </c>
      <c r="D1782" s="11">
        <v>24478.48</v>
      </c>
      <c r="E1782" s="12">
        <f t="shared" si="439"/>
        <v>0.23960689499907009</v>
      </c>
      <c r="F1782" s="10">
        <f>F1783+F1784</f>
        <v>0</v>
      </c>
      <c r="G1782" s="10">
        <f>G1783+G1784</f>
        <v>0</v>
      </c>
      <c r="H1782" s="10">
        <f>H1783+H1784</f>
        <v>102161</v>
      </c>
      <c r="J1782" s="7"/>
    </row>
    <row r="1783" spans="1:10" hidden="1" x14ac:dyDescent="0.25">
      <c r="A1783" s="20" t="s">
        <v>113</v>
      </c>
      <c r="B1783" s="18" t="s">
        <v>114</v>
      </c>
      <c r="C1783" s="21">
        <v>102161</v>
      </c>
      <c r="D1783" s="22">
        <v>24440</v>
      </c>
      <c r="E1783" s="23">
        <f t="shared" si="439"/>
        <v>0.2392302346296532</v>
      </c>
      <c r="F1783" s="21"/>
      <c r="G1783" s="21"/>
      <c r="H1783" s="21">
        <f t="shared" ref="H1783:H1784" si="457">C1783+F1783-G1783</f>
        <v>102161</v>
      </c>
      <c r="J1783" s="7"/>
    </row>
    <row r="1784" spans="1:10" hidden="1" x14ac:dyDescent="0.25">
      <c r="A1784" s="20" t="s">
        <v>115</v>
      </c>
      <c r="B1784" s="18" t="s">
        <v>116</v>
      </c>
      <c r="C1784" s="21"/>
      <c r="D1784" s="22">
        <v>38.479999999999997</v>
      </c>
      <c r="E1784" s="23" t="e">
        <f t="shared" si="439"/>
        <v>#DIV/0!</v>
      </c>
      <c r="F1784" s="21"/>
      <c r="G1784" s="21"/>
      <c r="H1784" s="21">
        <f t="shared" si="457"/>
        <v>0</v>
      </c>
      <c r="J1784" s="7"/>
    </row>
    <row r="1785" spans="1:10" hidden="1" x14ac:dyDescent="0.25">
      <c r="A1785" s="19" t="s">
        <v>123</v>
      </c>
      <c r="B1785" s="18" t="s">
        <v>124</v>
      </c>
      <c r="C1785" s="10">
        <v>91592</v>
      </c>
      <c r="D1785" s="11">
        <v>3000</v>
      </c>
      <c r="E1785" s="12">
        <f t="shared" si="439"/>
        <v>3.2753952310245436E-2</v>
      </c>
      <c r="F1785" s="10">
        <f>F1787+F1788+F1786</f>
        <v>0</v>
      </c>
      <c r="G1785" s="10">
        <f t="shared" ref="G1785:H1785" si="458">G1787+G1788+G1786</f>
        <v>0</v>
      </c>
      <c r="H1785" s="10">
        <f t="shared" si="458"/>
        <v>91592</v>
      </c>
      <c r="J1785" s="7"/>
    </row>
    <row r="1786" spans="1:10" hidden="1" x14ac:dyDescent="0.25">
      <c r="A1786" s="20" t="s">
        <v>129</v>
      </c>
      <c r="B1786" s="18" t="s">
        <v>130</v>
      </c>
      <c r="C1786" s="21">
        <v>65000</v>
      </c>
      <c r="D1786" s="22">
        <v>3000</v>
      </c>
      <c r="E1786" s="23">
        <f t="shared" si="439"/>
        <v>4.6153846153846156E-2</v>
      </c>
      <c r="F1786" s="21"/>
      <c r="G1786" s="21"/>
      <c r="H1786" s="21">
        <f t="shared" ref="H1786:H1788" si="459">C1786+F1786-G1786</f>
        <v>65000</v>
      </c>
      <c r="J1786" s="7"/>
    </row>
    <row r="1787" spans="1:10" hidden="1" x14ac:dyDescent="0.25">
      <c r="A1787" s="20" t="s">
        <v>200</v>
      </c>
      <c r="B1787" s="18" t="s">
        <v>201</v>
      </c>
      <c r="C1787" s="21">
        <v>22394</v>
      </c>
      <c r="D1787" s="22"/>
      <c r="E1787" s="23">
        <f t="shared" si="439"/>
        <v>0</v>
      </c>
      <c r="F1787" s="21"/>
      <c r="G1787" s="21"/>
      <c r="H1787" s="21">
        <f t="shared" si="459"/>
        <v>22394</v>
      </c>
      <c r="J1787" s="7"/>
    </row>
    <row r="1788" spans="1:10" hidden="1" x14ac:dyDescent="0.25">
      <c r="A1788" s="20" t="s">
        <v>218</v>
      </c>
      <c r="B1788" s="18" t="s">
        <v>219</v>
      </c>
      <c r="C1788" s="21">
        <v>4198</v>
      </c>
      <c r="D1788" s="22"/>
      <c r="E1788" s="23">
        <f t="shared" si="439"/>
        <v>0</v>
      </c>
      <c r="F1788" s="21"/>
      <c r="G1788" s="21"/>
      <c r="H1788" s="21">
        <f t="shared" si="459"/>
        <v>4198</v>
      </c>
      <c r="J1788" s="7"/>
    </row>
    <row r="1789" spans="1:10" hidden="1" x14ac:dyDescent="0.25">
      <c r="A1789" s="19" t="s">
        <v>208</v>
      </c>
      <c r="B1789" s="18" t="s">
        <v>209</v>
      </c>
      <c r="C1789" s="10">
        <v>390422</v>
      </c>
      <c r="D1789" s="11">
        <v>19982.990000000002</v>
      </c>
      <c r="E1789" s="12">
        <f t="shared" si="439"/>
        <v>5.1183053209091701E-2</v>
      </c>
      <c r="F1789" s="10">
        <f t="shared" ref="F1789:H1789" si="460">F1790</f>
        <v>0</v>
      </c>
      <c r="G1789" s="10">
        <f t="shared" si="460"/>
        <v>0</v>
      </c>
      <c r="H1789" s="10">
        <f t="shared" si="460"/>
        <v>390422</v>
      </c>
      <c r="J1789" s="7"/>
    </row>
    <row r="1790" spans="1:10" hidden="1" x14ac:dyDescent="0.25">
      <c r="A1790" s="20" t="s">
        <v>210</v>
      </c>
      <c r="B1790" s="18" t="s">
        <v>211</v>
      </c>
      <c r="C1790" s="21">
        <v>390422</v>
      </c>
      <c r="D1790" s="22">
        <v>19982.990000000002</v>
      </c>
      <c r="E1790" s="23">
        <f t="shared" si="439"/>
        <v>5.1183053209091701E-2</v>
      </c>
      <c r="F1790" s="21"/>
      <c r="G1790" s="21"/>
      <c r="H1790" s="21">
        <f t="shared" ref="H1790" si="461">C1790+F1790-G1790</f>
        <v>390422</v>
      </c>
      <c r="J1790" s="7"/>
    </row>
    <row r="1791" spans="1:10" hidden="1" x14ac:dyDescent="0.25">
      <c r="A1791" s="17" t="s">
        <v>119</v>
      </c>
      <c r="B1791" s="18" t="s">
        <v>120</v>
      </c>
      <c r="C1791" s="10">
        <v>159500</v>
      </c>
      <c r="D1791" s="11">
        <v>13086.5</v>
      </c>
      <c r="E1791" s="12">
        <f t="shared" si="439"/>
        <v>8.2047021943573661E-2</v>
      </c>
      <c r="F1791" s="10">
        <f>F1792+F1796+F1799+F1801</f>
        <v>0</v>
      </c>
      <c r="G1791" s="10">
        <f>G1792+G1796+G1799+G1801</f>
        <v>0</v>
      </c>
      <c r="H1791" s="10">
        <f>H1792+H1796+H1799+H1801</f>
        <v>159500</v>
      </c>
      <c r="J1791" s="7"/>
    </row>
    <row r="1792" spans="1:10" hidden="1" x14ac:dyDescent="0.25">
      <c r="A1792" s="19" t="s">
        <v>30</v>
      </c>
      <c r="B1792" s="18" t="s">
        <v>31</v>
      </c>
      <c r="C1792" s="10">
        <v>114500</v>
      </c>
      <c r="D1792" s="11">
        <v>11822.5</v>
      </c>
      <c r="E1792" s="12">
        <f t="shared" si="439"/>
        <v>0.1032532751091703</v>
      </c>
      <c r="F1792" s="10">
        <f>F1793+F1794+F1795</f>
        <v>0</v>
      </c>
      <c r="G1792" s="10">
        <f t="shared" ref="G1792:H1792" si="462">G1793+G1794+G1795</f>
        <v>0</v>
      </c>
      <c r="H1792" s="10">
        <f t="shared" si="462"/>
        <v>114500</v>
      </c>
      <c r="J1792" s="7"/>
    </row>
    <row r="1793" spans="1:10" hidden="1" x14ac:dyDescent="0.25">
      <c r="A1793" s="20" t="s">
        <v>32</v>
      </c>
      <c r="B1793" s="18" t="s">
        <v>33</v>
      </c>
      <c r="C1793" s="21">
        <v>108500</v>
      </c>
      <c r="D1793" s="22">
        <v>11822.5</v>
      </c>
      <c r="E1793" s="23">
        <f t="shared" si="439"/>
        <v>0.10896313364055299</v>
      </c>
      <c r="F1793" s="21"/>
      <c r="G1793" s="21"/>
      <c r="H1793" s="21">
        <f t="shared" ref="H1793:H1795" si="463">C1793+F1793-G1793</f>
        <v>108500</v>
      </c>
      <c r="J1793" s="7"/>
    </row>
    <row r="1794" spans="1:10" hidden="1" x14ac:dyDescent="0.25">
      <c r="A1794" s="20" t="s">
        <v>121</v>
      </c>
      <c r="B1794" s="18" t="s">
        <v>122</v>
      </c>
      <c r="C1794" s="21">
        <v>2000</v>
      </c>
      <c r="D1794" s="22"/>
      <c r="E1794" s="23">
        <f t="shared" si="439"/>
        <v>0</v>
      </c>
      <c r="F1794" s="21"/>
      <c r="G1794" s="21"/>
      <c r="H1794" s="21">
        <f t="shared" si="463"/>
        <v>2000</v>
      </c>
      <c r="J1794" s="7"/>
    </row>
    <row r="1795" spans="1:10" hidden="1" x14ac:dyDescent="0.25">
      <c r="A1795" s="20" t="s">
        <v>83</v>
      </c>
      <c r="B1795" s="18" t="s">
        <v>84</v>
      </c>
      <c r="C1795" s="21">
        <v>4000</v>
      </c>
      <c r="D1795" s="22"/>
      <c r="E1795" s="23">
        <f t="shared" si="439"/>
        <v>0</v>
      </c>
      <c r="F1795" s="21"/>
      <c r="G1795" s="21"/>
      <c r="H1795" s="21">
        <f t="shared" si="463"/>
        <v>4000</v>
      </c>
      <c r="J1795" s="7"/>
    </row>
    <row r="1796" spans="1:10" hidden="1" x14ac:dyDescent="0.25">
      <c r="A1796" s="19" t="s">
        <v>24</v>
      </c>
      <c r="B1796" s="18" t="s">
        <v>25</v>
      </c>
      <c r="C1796" s="10">
        <v>22000</v>
      </c>
      <c r="D1796" s="11">
        <v>264</v>
      </c>
      <c r="E1796" s="12">
        <f t="shared" si="439"/>
        <v>1.2E-2</v>
      </c>
      <c r="F1796" s="10">
        <f t="shared" ref="F1796:H1796" si="464">F1797+F1798</f>
        <v>0</v>
      </c>
      <c r="G1796" s="10">
        <f t="shared" si="464"/>
        <v>0</v>
      </c>
      <c r="H1796" s="10">
        <f t="shared" si="464"/>
        <v>22000</v>
      </c>
      <c r="J1796" s="7"/>
    </row>
    <row r="1797" spans="1:10" hidden="1" x14ac:dyDescent="0.25">
      <c r="A1797" s="20" t="s">
        <v>91</v>
      </c>
      <c r="B1797" s="18" t="s">
        <v>92</v>
      </c>
      <c r="C1797" s="21">
        <v>6000</v>
      </c>
      <c r="D1797" s="22"/>
      <c r="E1797" s="23">
        <f t="shared" si="439"/>
        <v>0</v>
      </c>
      <c r="F1797" s="21"/>
      <c r="G1797" s="21"/>
      <c r="H1797" s="21">
        <f t="shared" ref="H1797:H1798" si="465">C1797+F1797-G1797</f>
        <v>6000</v>
      </c>
      <c r="J1797" s="7"/>
    </row>
    <row r="1798" spans="1:10" hidden="1" x14ac:dyDescent="0.25">
      <c r="A1798" s="20" t="s">
        <v>97</v>
      </c>
      <c r="B1798" s="18" t="s">
        <v>98</v>
      </c>
      <c r="C1798" s="21">
        <v>16000</v>
      </c>
      <c r="D1798" s="22">
        <v>264</v>
      </c>
      <c r="E1798" s="23">
        <f t="shared" si="439"/>
        <v>1.6500000000000001E-2</v>
      </c>
      <c r="F1798" s="21"/>
      <c r="G1798" s="21"/>
      <c r="H1798" s="21">
        <f t="shared" si="465"/>
        <v>16000</v>
      </c>
      <c r="J1798" s="7"/>
    </row>
    <row r="1799" spans="1:10" hidden="1" x14ac:dyDescent="0.25">
      <c r="A1799" s="19" t="s">
        <v>42</v>
      </c>
      <c r="B1799" s="18" t="s">
        <v>43</v>
      </c>
      <c r="C1799" s="10">
        <v>4000</v>
      </c>
      <c r="D1799" s="11"/>
      <c r="E1799" s="12">
        <f t="shared" si="439"/>
        <v>0</v>
      </c>
      <c r="F1799" s="10">
        <f t="shared" ref="F1799:H1799" si="466">F1800</f>
        <v>0</v>
      </c>
      <c r="G1799" s="10">
        <f t="shared" si="466"/>
        <v>0</v>
      </c>
      <c r="H1799" s="10">
        <f t="shared" si="466"/>
        <v>4000</v>
      </c>
      <c r="J1799" s="7"/>
    </row>
    <row r="1800" spans="1:10" hidden="1" x14ac:dyDescent="0.25">
      <c r="A1800" s="20" t="s">
        <v>104</v>
      </c>
      <c r="B1800" s="18" t="s">
        <v>105</v>
      </c>
      <c r="C1800" s="21">
        <v>4000</v>
      </c>
      <c r="D1800" s="22"/>
      <c r="E1800" s="23">
        <f t="shared" si="439"/>
        <v>0</v>
      </c>
      <c r="F1800" s="21"/>
      <c r="G1800" s="21"/>
      <c r="H1800" s="21">
        <f t="shared" ref="H1800" si="467">C1800+F1800-G1800</f>
        <v>4000</v>
      </c>
      <c r="J1800" s="7"/>
    </row>
    <row r="1801" spans="1:10" hidden="1" x14ac:dyDescent="0.25">
      <c r="A1801" s="19" t="s">
        <v>123</v>
      </c>
      <c r="B1801" s="18" t="s">
        <v>124</v>
      </c>
      <c r="C1801" s="10">
        <v>19000</v>
      </c>
      <c r="D1801" s="11">
        <v>1000</v>
      </c>
      <c r="E1801" s="12">
        <f t="shared" si="439"/>
        <v>5.2631578947368418E-2</v>
      </c>
      <c r="F1801" s="10">
        <f t="shared" ref="F1801:H1801" si="468">F1802+F1803+F1804</f>
        <v>0</v>
      </c>
      <c r="G1801" s="10">
        <f t="shared" si="468"/>
        <v>0</v>
      </c>
      <c r="H1801" s="10">
        <f t="shared" si="468"/>
        <v>19000</v>
      </c>
      <c r="J1801" s="7"/>
    </row>
    <row r="1802" spans="1:10" hidden="1" x14ac:dyDescent="0.25">
      <c r="A1802" s="20" t="s">
        <v>129</v>
      </c>
      <c r="B1802" s="18" t="s">
        <v>130</v>
      </c>
      <c r="C1802" s="21">
        <v>13000</v>
      </c>
      <c r="D1802" s="22">
        <v>1000</v>
      </c>
      <c r="E1802" s="23">
        <f t="shared" si="439"/>
        <v>7.6923076923076927E-2</v>
      </c>
      <c r="F1802" s="21"/>
      <c r="G1802" s="21"/>
      <c r="H1802" s="21">
        <f t="shared" ref="H1802:H1804" si="469">C1802+F1802-G1802</f>
        <v>13000</v>
      </c>
      <c r="J1802" s="7"/>
    </row>
    <row r="1803" spans="1:10" hidden="1" x14ac:dyDescent="0.25">
      <c r="A1803" s="20" t="s">
        <v>200</v>
      </c>
      <c r="B1803" s="18" t="s">
        <v>201</v>
      </c>
      <c r="C1803" s="21">
        <v>3000</v>
      </c>
      <c r="D1803" s="22"/>
      <c r="E1803" s="23">
        <f t="shared" si="439"/>
        <v>0</v>
      </c>
      <c r="F1803" s="21"/>
      <c r="G1803" s="21"/>
      <c r="H1803" s="21">
        <f t="shared" si="469"/>
        <v>3000</v>
      </c>
      <c r="J1803" s="7"/>
    </row>
    <row r="1804" spans="1:10" hidden="1" x14ac:dyDescent="0.25">
      <c r="A1804" s="20" t="s">
        <v>218</v>
      </c>
      <c r="B1804" s="18" t="s">
        <v>219</v>
      </c>
      <c r="C1804" s="21">
        <v>3000</v>
      </c>
      <c r="D1804" s="22"/>
      <c r="E1804" s="23">
        <f t="shared" si="439"/>
        <v>0</v>
      </c>
      <c r="F1804" s="21"/>
      <c r="G1804" s="21"/>
      <c r="H1804" s="21">
        <f t="shared" si="469"/>
        <v>3000</v>
      </c>
      <c r="J1804" s="7"/>
    </row>
    <row r="1805" spans="1:10" hidden="1" x14ac:dyDescent="0.25">
      <c r="A1805" s="13" t="s">
        <v>353</v>
      </c>
      <c r="B1805" s="14" t="s">
        <v>354</v>
      </c>
      <c r="C1805" s="10">
        <v>28350500</v>
      </c>
      <c r="D1805" s="11">
        <v>7348923.8700000001</v>
      </c>
      <c r="E1805" s="12">
        <f t="shared" si="439"/>
        <v>0.25921672880548846</v>
      </c>
      <c r="F1805" s="10">
        <f>F1806+F1865+F1876</f>
        <v>0</v>
      </c>
      <c r="G1805" s="10">
        <f>G1806+G1865+G1876</f>
        <v>0</v>
      </c>
      <c r="H1805" s="10">
        <f>H1806+H1865+H1876</f>
        <v>28350500</v>
      </c>
      <c r="J1805" s="7"/>
    </row>
    <row r="1806" spans="1:10" hidden="1" x14ac:dyDescent="0.25">
      <c r="A1806" s="15" t="s">
        <v>355</v>
      </c>
      <c r="B1806" s="16" t="s">
        <v>356</v>
      </c>
      <c r="C1806" s="10">
        <v>28166500</v>
      </c>
      <c r="D1806" s="11">
        <v>7348623.8700000001</v>
      </c>
      <c r="E1806" s="12">
        <f t="shared" si="439"/>
        <v>0.26089943265936483</v>
      </c>
      <c r="F1806" s="10">
        <f>F1807+F1856</f>
        <v>0</v>
      </c>
      <c r="G1806" s="10">
        <f>G1807+G1856</f>
        <v>0</v>
      </c>
      <c r="H1806" s="10">
        <f>H1807+H1856</f>
        <v>28166500</v>
      </c>
      <c r="J1806" s="7"/>
    </row>
    <row r="1807" spans="1:10" hidden="1" x14ac:dyDescent="0.25">
      <c r="A1807" s="17" t="s">
        <v>16</v>
      </c>
      <c r="B1807" s="18" t="s">
        <v>17</v>
      </c>
      <c r="C1807" s="10">
        <v>28041500</v>
      </c>
      <c r="D1807" s="11">
        <v>7323623.8700000001</v>
      </c>
      <c r="E1807" s="12">
        <f t="shared" ref="E1807:E1875" si="470">D1807/C1807</f>
        <v>0.26117090276911009</v>
      </c>
      <c r="F1807" s="10">
        <f>F1808+F1811+F1813+F1816+F1821+F1827++F1837+F1839+F1848+F1850+F1846+F1854</f>
        <v>0</v>
      </c>
      <c r="G1807" s="10">
        <f t="shared" ref="G1807:H1807" si="471">G1808+G1811+G1813+G1816+G1821+G1827++G1837+G1839+G1848+G1850+G1846+G1854</f>
        <v>0</v>
      </c>
      <c r="H1807" s="10">
        <f t="shared" si="471"/>
        <v>28041500</v>
      </c>
      <c r="J1807" s="7"/>
    </row>
    <row r="1808" spans="1:10" hidden="1" x14ac:dyDescent="0.25">
      <c r="A1808" s="19" t="s">
        <v>62</v>
      </c>
      <c r="B1808" s="18" t="s">
        <v>63</v>
      </c>
      <c r="C1808" s="10">
        <v>17003500</v>
      </c>
      <c r="D1808" s="11">
        <v>5268995.3</v>
      </c>
      <c r="E1808" s="12">
        <f t="shared" si="470"/>
        <v>0.30987710177316435</v>
      </c>
      <c r="F1808" s="10">
        <f t="shared" ref="F1808:H1808" si="472">F1809+F1810</f>
        <v>0</v>
      </c>
      <c r="G1808" s="10">
        <f t="shared" si="472"/>
        <v>0</v>
      </c>
      <c r="H1808" s="10">
        <f t="shared" si="472"/>
        <v>17003500</v>
      </c>
      <c r="J1808" s="7"/>
    </row>
    <row r="1809" spans="1:10" hidden="1" x14ac:dyDescent="0.25">
      <c r="A1809" s="20" t="s">
        <v>64</v>
      </c>
      <c r="B1809" s="18" t="s">
        <v>65</v>
      </c>
      <c r="C1809" s="21">
        <v>16753500</v>
      </c>
      <c r="D1809" s="22">
        <v>5182468.8899999997</v>
      </c>
      <c r="E1809" s="23">
        <f t="shared" si="470"/>
        <v>0.30933649028561194</v>
      </c>
      <c r="F1809" s="21"/>
      <c r="G1809" s="21"/>
      <c r="H1809" s="21">
        <f t="shared" ref="H1809:H1810" si="473">C1809+F1809-G1809</f>
        <v>16753500</v>
      </c>
      <c r="J1809" s="7"/>
    </row>
    <row r="1810" spans="1:10" hidden="1" x14ac:dyDescent="0.25">
      <c r="A1810" s="20" t="s">
        <v>66</v>
      </c>
      <c r="B1810" s="18" t="s">
        <v>67</v>
      </c>
      <c r="C1810" s="21">
        <v>250000</v>
      </c>
      <c r="D1810" s="22">
        <v>86526.41</v>
      </c>
      <c r="E1810" s="23">
        <f t="shared" si="470"/>
        <v>0.34610563999999999</v>
      </c>
      <c r="F1810" s="21"/>
      <c r="G1810" s="21"/>
      <c r="H1810" s="21">
        <f t="shared" si="473"/>
        <v>250000</v>
      </c>
      <c r="J1810" s="7"/>
    </row>
    <row r="1811" spans="1:10" hidden="1" x14ac:dyDescent="0.25">
      <c r="A1811" s="19" t="s">
        <v>70</v>
      </c>
      <c r="B1811" s="18" t="s">
        <v>71</v>
      </c>
      <c r="C1811" s="10">
        <v>192000</v>
      </c>
      <c r="D1811" s="11">
        <v>8397.9599999999991</v>
      </c>
      <c r="E1811" s="12">
        <f t="shared" si="470"/>
        <v>4.3739374999999997E-2</v>
      </c>
      <c r="F1811" s="10">
        <f t="shared" ref="F1811:H1811" si="474">F1812</f>
        <v>0</v>
      </c>
      <c r="G1811" s="10">
        <f t="shared" si="474"/>
        <v>0</v>
      </c>
      <c r="H1811" s="10">
        <f t="shared" si="474"/>
        <v>192000</v>
      </c>
      <c r="J1811" s="7"/>
    </row>
    <row r="1812" spans="1:10" hidden="1" x14ac:dyDescent="0.25">
      <c r="A1812" s="20" t="s">
        <v>72</v>
      </c>
      <c r="B1812" s="18" t="s">
        <v>71</v>
      </c>
      <c r="C1812" s="21">
        <v>192000</v>
      </c>
      <c r="D1812" s="22">
        <v>8397.9599999999991</v>
      </c>
      <c r="E1812" s="23">
        <f t="shared" si="470"/>
        <v>4.3739374999999997E-2</v>
      </c>
      <c r="F1812" s="21"/>
      <c r="G1812" s="21"/>
      <c r="H1812" s="21">
        <f t="shared" ref="H1812" si="475">C1812+F1812-G1812</f>
        <v>192000</v>
      </c>
      <c r="J1812" s="7"/>
    </row>
    <row r="1813" spans="1:10" hidden="1" x14ac:dyDescent="0.25">
      <c r="A1813" s="19" t="s">
        <v>73</v>
      </c>
      <c r="B1813" s="18" t="s">
        <v>74</v>
      </c>
      <c r="C1813" s="10">
        <v>4301500</v>
      </c>
      <c r="D1813" s="11">
        <v>1259776.56</v>
      </c>
      <c r="E1813" s="12">
        <f t="shared" si="470"/>
        <v>0.29286912937347437</v>
      </c>
      <c r="F1813" s="10">
        <f t="shared" ref="F1813:H1813" si="476">F1814+F1815</f>
        <v>0</v>
      </c>
      <c r="G1813" s="10">
        <f t="shared" si="476"/>
        <v>0</v>
      </c>
      <c r="H1813" s="10">
        <f t="shared" si="476"/>
        <v>4301500</v>
      </c>
      <c r="J1813" s="7"/>
    </row>
    <row r="1814" spans="1:10" hidden="1" x14ac:dyDescent="0.25">
      <c r="A1814" s="20" t="s">
        <v>75</v>
      </c>
      <c r="B1814" s="18" t="s">
        <v>76</v>
      </c>
      <c r="C1814" s="21">
        <v>1436000</v>
      </c>
      <c r="D1814" s="22">
        <v>437272.42</v>
      </c>
      <c r="E1814" s="23">
        <f t="shared" si="470"/>
        <v>0.30450725626740943</v>
      </c>
      <c r="F1814" s="21"/>
      <c r="G1814" s="21"/>
      <c r="H1814" s="21">
        <f t="shared" ref="H1814:H1815" si="477">C1814+F1814-G1814</f>
        <v>1436000</v>
      </c>
      <c r="J1814" s="7"/>
    </row>
    <row r="1815" spans="1:10" hidden="1" x14ac:dyDescent="0.25">
      <c r="A1815" s="20" t="s">
        <v>77</v>
      </c>
      <c r="B1815" s="18" t="s">
        <v>78</v>
      </c>
      <c r="C1815" s="21">
        <v>2865500</v>
      </c>
      <c r="D1815" s="22">
        <v>822504.14</v>
      </c>
      <c r="E1815" s="23">
        <f t="shared" si="470"/>
        <v>0.28703686616646312</v>
      </c>
      <c r="F1815" s="21"/>
      <c r="G1815" s="21"/>
      <c r="H1815" s="21">
        <f t="shared" si="477"/>
        <v>2865500</v>
      </c>
      <c r="J1815" s="7"/>
    </row>
    <row r="1816" spans="1:10" hidden="1" x14ac:dyDescent="0.25">
      <c r="A1816" s="19" t="s">
        <v>18</v>
      </c>
      <c r="B1816" s="18" t="s">
        <v>19</v>
      </c>
      <c r="C1816" s="10">
        <v>508000</v>
      </c>
      <c r="D1816" s="11">
        <v>143965.71</v>
      </c>
      <c r="E1816" s="12">
        <f t="shared" si="470"/>
        <v>0.28339706692913386</v>
      </c>
      <c r="F1816" s="10">
        <f>F1817+F1818+F1819+F1820</f>
        <v>0</v>
      </c>
      <c r="G1816" s="10">
        <f>G1817+G1818+G1819+G1820</f>
        <v>0</v>
      </c>
      <c r="H1816" s="10">
        <f>H1817+H1818+H1819+H1820</f>
        <v>508000</v>
      </c>
      <c r="J1816" s="7"/>
    </row>
    <row r="1817" spans="1:10" hidden="1" x14ac:dyDescent="0.25">
      <c r="A1817" s="20" t="s">
        <v>20</v>
      </c>
      <c r="B1817" s="18" t="s">
        <v>21</v>
      </c>
      <c r="C1817" s="21">
        <v>80000</v>
      </c>
      <c r="D1817" s="22">
        <v>23000</v>
      </c>
      <c r="E1817" s="23">
        <f t="shared" si="470"/>
        <v>0.28749999999999998</v>
      </c>
      <c r="F1817" s="21"/>
      <c r="G1817" s="21"/>
      <c r="H1817" s="21">
        <f t="shared" ref="H1817:H1820" si="478">C1817+F1817-G1817</f>
        <v>80000</v>
      </c>
      <c r="J1817" s="7"/>
    </row>
    <row r="1818" spans="1:10" hidden="1" x14ac:dyDescent="0.25">
      <c r="A1818" s="20" t="s">
        <v>79</v>
      </c>
      <c r="B1818" s="18" t="s">
        <v>80</v>
      </c>
      <c r="C1818" s="21">
        <v>400000</v>
      </c>
      <c r="D1818" s="22">
        <v>120065.71</v>
      </c>
      <c r="E1818" s="23">
        <f t="shared" si="470"/>
        <v>0.30016427500000004</v>
      </c>
      <c r="F1818" s="21"/>
      <c r="G1818" s="21"/>
      <c r="H1818" s="21">
        <f t="shared" si="478"/>
        <v>400000</v>
      </c>
      <c r="J1818" s="7"/>
    </row>
    <row r="1819" spans="1:10" hidden="1" x14ac:dyDescent="0.25">
      <c r="A1819" s="20" t="s">
        <v>22</v>
      </c>
      <c r="B1819" s="18" t="s">
        <v>23</v>
      </c>
      <c r="C1819" s="21">
        <v>14000</v>
      </c>
      <c r="D1819" s="22">
        <v>900</v>
      </c>
      <c r="E1819" s="23">
        <f t="shared" si="470"/>
        <v>6.4285714285714279E-2</v>
      </c>
      <c r="F1819" s="21"/>
      <c r="G1819" s="21"/>
      <c r="H1819" s="21">
        <f t="shared" si="478"/>
        <v>14000</v>
      </c>
      <c r="J1819" s="7"/>
    </row>
    <row r="1820" spans="1:10" hidden="1" x14ac:dyDescent="0.25">
      <c r="A1820" s="20" t="s">
        <v>81</v>
      </c>
      <c r="B1820" s="18" t="s">
        <v>82</v>
      </c>
      <c r="C1820" s="21">
        <v>14000</v>
      </c>
      <c r="D1820" s="22"/>
      <c r="E1820" s="23">
        <f t="shared" si="470"/>
        <v>0</v>
      </c>
      <c r="F1820" s="21"/>
      <c r="G1820" s="21"/>
      <c r="H1820" s="21">
        <f t="shared" si="478"/>
        <v>14000</v>
      </c>
      <c r="J1820" s="7"/>
    </row>
    <row r="1821" spans="1:10" hidden="1" x14ac:dyDescent="0.25">
      <c r="A1821" s="19" t="s">
        <v>30</v>
      </c>
      <c r="B1821" s="18" t="s">
        <v>31</v>
      </c>
      <c r="C1821" s="10">
        <v>617000</v>
      </c>
      <c r="D1821" s="11">
        <v>88964.82</v>
      </c>
      <c r="E1821" s="12">
        <f t="shared" si="470"/>
        <v>0.14418933549432741</v>
      </c>
      <c r="F1821" s="10">
        <f>F1822+F1823+F1824+F1825+F1826</f>
        <v>0</v>
      </c>
      <c r="G1821" s="10">
        <f>G1822+G1823+G1824+G1825+G1826</f>
        <v>0</v>
      </c>
      <c r="H1821" s="10">
        <f>H1822+H1823+H1824+H1825+H1826</f>
        <v>617000</v>
      </c>
      <c r="J1821" s="7"/>
    </row>
    <row r="1822" spans="1:10" hidden="1" x14ac:dyDescent="0.25">
      <c r="A1822" s="20" t="s">
        <v>32</v>
      </c>
      <c r="B1822" s="18" t="s">
        <v>33</v>
      </c>
      <c r="C1822" s="21">
        <v>250000</v>
      </c>
      <c r="D1822" s="22">
        <v>17500</v>
      </c>
      <c r="E1822" s="23">
        <f t="shared" si="470"/>
        <v>7.0000000000000007E-2</v>
      </c>
      <c r="F1822" s="21"/>
      <c r="G1822" s="21"/>
      <c r="H1822" s="21">
        <f t="shared" ref="H1822:H1826" si="479">C1822+F1822-G1822</f>
        <v>250000</v>
      </c>
      <c r="J1822" s="7"/>
    </row>
    <row r="1823" spans="1:10" hidden="1" x14ac:dyDescent="0.25">
      <c r="A1823" s="20" t="s">
        <v>83</v>
      </c>
      <c r="B1823" s="18" t="s">
        <v>84</v>
      </c>
      <c r="C1823" s="21">
        <v>310000</v>
      </c>
      <c r="D1823" s="22">
        <v>69264.820000000007</v>
      </c>
      <c r="E1823" s="23">
        <f t="shared" si="470"/>
        <v>0.22343490322580647</v>
      </c>
      <c r="F1823" s="21"/>
      <c r="G1823" s="21"/>
      <c r="H1823" s="21">
        <f t="shared" si="479"/>
        <v>310000</v>
      </c>
      <c r="J1823" s="7"/>
    </row>
    <row r="1824" spans="1:10" hidden="1" x14ac:dyDescent="0.25">
      <c r="A1824" s="20" t="s">
        <v>85</v>
      </c>
      <c r="B1824" s="18" t="s">
        <v>86</v>
      </c>
      <c r="C1824" s="21">
        <v>14000</v>
      </c>
      <c r="D1824" s="22">
        <v>2200</v>
      </c>
      <c r="E1824" s="23">
        <f t="shared" si="470"/>
        <v>0.15714285714285714</v>
      </c>
      <c r="F1824" s="21"/>
      <c r="G1824" s="21"/>
      <c r="H1824" s="21">
        <f t="shared" si="479"/>
        <v>14000</v>
      </c>
      <c r="J1824" s="7"/>
    </row>
    <row r="1825" spans="1:10" hidden="1" x14ac:dyDescent="0.25">
      <c r="A1825" s="20" t="s">
        <v>87</v>
      </c>
      <c r="B1825" s="18" t="s">
        <v>88</v>
      </c>
      <c r="C1825" s="21">
        <v>30000</v>
      </c>
      <c r="D1825" s="22"/>
      <c r="E1825" s="23">
        <f t="shared" si="470"/>
        <v>0</v>
      </c>
      <c r="F1825" s="21"/>
      <c r="G1825" s="21"/>
      <c r="H1825" s="21">
        <f t="shared" si="479"/>
        <v>30000</v>
      </c>
      <c r="J1825" s="7"/>
    </row>
    <row r="1826" spans="1:10" hidden="1" x14ac:dyDescent="0.25">
      <c r="A1826" s="20" t="s">
        <v>34</v>
      </c>
      <c r="B1826" s="18" t="s">
        <v>35</v>
      </c>
      <c r="C1826" s="21">
        <v>13000</v>
      </c>
      <c r="D1826" s="22"/>
      <c r="E1826" s="23">
        <f t="shared" si="470"/>
        <v>0</v>
      </c>
      <c r="F1826" s="21"/>
      <c r="G1826" s="21"/>
      <c r="H1826" s="21">
        <f t="shared" si="479"/>
        <v>13000</v>
      </c>
      <c r="J1826" s="7"/>
    </row>
    <row r="1827" spans="1:10" hidden="1" x14ac:dyDescent="0.25">
      <c r="A1827" s="19" t="s">
        <v>24</v>
      </c>
      <c r="B1827" s="18" t="s">
        <v>25</v>
      </c>
      <c r="C1827" s="10">
        <v>5185500</v>
      </c>
      <c r="D1827" s="11">
        <v>541123.52</v>
      </c>
      <c r="E1827" s="12">
        <f t="shared" si="470"/>
        <v>0.10435320026998361</v>
      </c>
      <c r="F1827" s="10">
        <f>F1828+F1829+F1830+F1831+F1832+F1833+F1834+F1835+F1836</f>
        <v>0</v>
      </c>
      <c r="G1827" s="10">
        <f>G1828+G1829+G1830+G1831+G1832+G1833+G1834+G1835+G1836</f>
        <v>0</v>
      </c>
      <c r="H1827" s="10">
        <f>H1828+H1829+H1830+H1831+H1832+H1833+H1834+H1835+H1836</f>
        <v>5185500</v>
      </c>
      <c r="J1827" s="7"/>
    </row>
    <row r="1828" spans="1:10" hidden="1" x14ac:dyDescent="0.25">
      <c r="A1828" s="20" t="s">
        <v>89</v>
      </c>
      <c r="B1828" s="18" t="s">
        <v>90</v>
      </c>
      <c r="C1828" s="21">
        <v>300000</v>
      </c>
      <c r="D1828" s="22">
        <v>58000</v>
      </c>
      <c r="E1828" s="23">
        <f t="shared" si="470"/>
        <v>0.19333333333333333</v>
      </c>
      <c r="F1828" s="21"/>
      <c r="G1828" s="21"/>
      <c r="H1828" s="21">
        <f t="shared" ref="H1828:H1836" si="480">C1828+F1828-G1828</f>
        <v>300000</v>
      </c>
      <c r="J1828" s="7"/>
    </row>
    <row r="1829" spans="1:10" hidden="1" x14ac:dyDescent="0.25">
      <c r="A1829" s="20" t="s">
        <v>91</v>
      </c>
      <c r="B1829" s="18" t="s">
        <v>92</v>
      </c>
      <c r="C1829" s="21">
        <v>150000</v>
      </c>
      <c r="D1829" s="22">
        <v>20625.63</v>
      </c>
      <c r="E1829" s="23">
        <f t="shared" si="470"/>
        <v>0.13750419999999999</v>
      </c>
      <c r="F1829" s="21"/>
      <c r="G1829" s="21"/>
      <c r="H1829" s="21">
        <f t="shared" si="480"/>
        <v>150000</v>
      </c>
      <c r="J1829" s="7"/>
    </row>
    <row r="1830" spans="1:10" hidden="1" x14ac:dyDescent="0.25">
      <c r="A1830" s="20" t="s">
        <v>93</v>
      </c>
      <c r="B1830" s="18" t="s">
        <v>94</v>
      </c>
      <c r="C1830" s="21">
        <v>30000</v>
      </c>
      <c r="D1830" s="22">
        <v>10000</v>
      </c>
      <c r="E1830" s="23">
        <f t="shared" si="470"/>
        <v>0.33333333333333331</v>
      </c>
      <c r="F1830" s="21"/>
      <c r="G1830" s="21"/>
      <c r="H1830" s="21">
        <f t="shared" si="480"/>
        <v>30000</v>
      </c>
      <c r="J1830" s="7"/>
    </row>
    <row r="1831" spans="1:10" hidden="1" x14ac:dyDescent="0.25">
      <c r="A1831" s="20" t="s">
        <v>95</v>
      </c>
      <c r="B1831" s="18" t="s">
        <v>96</v>
      </c>
      <c r="C1831" s="21">
        <v>200000</v>
      </c>
      <c r="D1831" s="22">
        <v>31019.1</v>
      </c>
      <c r="E1831" s="23">
        <f t="shared" si="470"/>
        <v>0.1550955</v>
      </c>
      <c r="F1831" s="21"/>
      <c r="G1831" s="21"/>
      <c r="H1831" s="21">
        <f t="shared" si="480"/>
        <v>200000</v>
      </c>
      <c r="J1831" s="7"/>
    </row>
    <row r="1832" spans="1:10" hidden="1" x14ac:dyDescent="0.25">
      <c r="A1832" s="20" t="s">
        <v>97</v>
      </c>
      <c r="B1832" s="18" t="s">
        <v>98</v>
      </c>
      <c r="C1832" s="21">
        <v>70000</v>
      </c>
      <c r="D1832" s="22">
        <v>30416.29</v>
      </c>
      <c r="E1832" s="23">
        <f t="shared" si="470"/>
        <v>0.43451842857142858</v>
      </c>
      <c r="F1832" s="21"/>
      <c r="G1832" s="21"/>
      <c r="H1832" s="21">
        <f t="shared" si="480"/>
        <v>70000</v>
      </c>
      <c r="J1832" s="7"/>
    </row>
    <row r="1833" spans="1:10" hidden="1" x14ac:dyDescent="0.25">
      <c r="A1833" s="20" t="s">
        <v>36</v>
      </c>
      <c r="B1833" s="18" t="s">
        <v>37</v>
      </c>
      <c r="C1833" s="21">
        <v>13500</v>
      </c>
      <c r="D1833" s="22">
        <v>900</v>
      </c>
      <c r="E1833" s="23">
        <f t="shared" si="470"/>
        <v>6.6666666666666666E-2</v>
      </c>
      <c r="F1833" s="21"/>
      <c r="G1833" s="21"/>
      <c r="H1833" s="21">
        <f t="shared" si="480"/>
        <v>13500</v>
      </c>
      <c r="J1833" s="7"/>
    </row>
    <row r="1834" spans="1:10" hidden="1" x14ac:dyDescent="0.25">
      <c r="A1834" s="20" t="s">
        <v>26</v>
      </c>
      <c r="B1834" s="18" t="s">
        <v>27</v>
      </c>
      <c r="C1834" s="21">
        <v>4319000</v>
      </c>
      <c r="D1834" s="22">
        <v>386000</v>
      </c>
      <c r="E1834" s="23">
        <f t="shared" si="470"/>
        <v>8.9372539939800877E-2</v>
      </c>
      <c r="F1834" s="21"/>
      <c r="G1834" s="21"/>
      <c r="H1834" s="21">
        <f t="shared" si="480"/>
        <v>4319000</v>
      </c>
      <c r="J1834" s="7"/>
    </row>
    <row r="1835" spans="1:10" hidden="1" x14ac:dyDescent="0.25">
      <c r="A1835" s="20" t="s">
        <v>155</v>
      </c>
      <c r="B1835" s="18" t="s">
        <v>156</v>
      </c>
      <c r="C1835" s="21">
        <v>13000</v>
      </c>
      <c r="D1835" s="22">
        <v>162.5</v>
      </c>
      <c r="E1835" s="23">
        <f t="shared" si="470"/>
        <v>1.2500000000000001E-2</v>
      </c>
      <c r="F1835" s="21"/>
      <c r="G1835" s="21"/>
      <c r="H1835" s="21">
        <f t="shared" si="480"/>
        <v>13000</v>
      </c>
      <c r="J1835" s="7"/>
    </row>
    <row r="1836" spans="1:10" hidden="1" x14ac:dyDescent="0.25">
      <c r="A1836" s="20" t="s">
        <v>38</v>
      </c>
      <c r="B1836" s="18" t="s">
        <v>39</v>
      </c>
      <c r="C1836" s="21">
        <v>90000</v>
      </c>
      <c r="D1836" s="22">
        <v>4000</v>
      </c>
      <c r="E1836" s="23">
        <f t="shared" si="470"/>
        <v>4.4444444444444446E-2</v>
      </c>
      <c r="F1836" s="21"/>
      <c r="G1836" s="21"/>
      <c r="H1836" s="21">
        <f t="shared" si="480"/>
        <v>90000</v>
      </c>
      <c r="J1836" s="7"/>
    </row>
    <row r="1837" spans="1:10" hidden="1" x14ac:dyDescent="0.25">
      <c r="A1837" s="19" t="s">
        <v>99</v>
      </c>
      <c r="B1837" s="18" t="s">
        <v>100</v>
      </c>
      <c r="C1837" s="10">
        <v>58000</v>
      </c>
      <c r="D1837" s="11">
        <v>4500</v>
      </c>
      <c r="E1837" s="12">
        <f t="shared" si="470"/>
        <v>7.7586206896551727E-2</v>
      </c>
      <c r="F1837" s="10">
        <f t="shared" ref="F1837:H1837" si="481">F1838</f>
        <v>0</v>
      </c>
      <c r="G1837" s="10">
        <f t="shared" si="481"/>
        <v>0</v>
      </c>
      <c r="H1837" s="10">
        <f t="shared" si="481"/>
        <v>58000</v>
      </c>
      <c r="J1837" s="7"/>
    </row>
    <row r="1838" spans="1:10" hidden="1" x14ac:dyDescent="0.25">
      <c r="A1838" s="20" t="s">
        <v>101</v>
      </c>
      <c r="B1838" s="18" t="s">
        <v>100</v>
      </c>
      <c r="C1838" s="21">
        <v>58000</v>
      </c>
      <c r="D1838" s="22">
        <v>4500</v>
      </c>
      <c r="E1838" s="23">
        <f t="shared" si="470"/>
        <v>7.7586206896551727E-2</v>
      </c>
      <c r="F1838" s="21"/>
      <c r="G1838" s="21"/>
      <c r="H1838" s="21">
        <f t="shared" ref="H1838" si="482">C1838+F1838-G1838</f>
        <v>58000</v>
      </c>
      <c r="J1838" s="7"/>
    </row>
    <row r="1839" spans="1:10" hidden="1" x14ac:dyDescent="0.25">
      <c r="A1839" s="19" t="s">
        <v>42</v>
      </c>
      <c r="B1839" s="18" t="s">
        <v>43</v>
      </c>
      <c r="C1839" s="10">
        <v>74000</v>
      </c>
      <c r="D1839" s="11">
        <v>5200</v>
      </c>
      <c r="E1839" s="12">
        <f t="shared" si="470"/>
        <v>7.0270270270270274E-2</v>
      </c>
      <c r="F1839" s="10">
        <f>F1840+F1841+F1842+F1843+F1845+F1844</f>
        <v>0</v>
      </c>
      <c r="G1839" s="10">
        <f t="shared" ref="G1839:H1839" si="483">G1840+G1841+G1842+G1843+G1845+G1844</f>
        <v>0</v>
      </c>
      <c r="H1839" s="10">
        <f t="shared" si="483"/>
        <v>74000</v>
      </c>
      <c r="J1839" s="7"/>
    </row>
    <row r="1840" spans="1:10" hidden="1" x14ac:dyDescent="0.25">
      <c r="A1840" s="20" t="s">
        <v>102</v>
      </c>
      <c r="B1840" s="18" t="s">
        <v>103</v>
      </c>
      <c r="C1840" s="21">
        <v>15000</v>
      </c>
      <c r="D1840" s="22"/>
      <c r="E1840" s="23">
        <f t="shared" si="470"/>
        <v>0</v>
      </c>
      <c r="F1840" s="21"/>
      <c r="G1840" s="21"/>
      <c r="H1840" s="21">
        <f t="shared" ref="H1840:H1845" si="484">C1840+F1840-G1840</f>
        <v>15000</v>
      </c>
      <c r="J1840" s="7"/>
    </row>
    <row r="1841" spans="1:10" hidden="1" x14ac:dyDescent="0.25">
      <c r="A1841" s="20" t="s">
        <v>104</v>
      </c>
      <c r="B1841" s="18" t="s">
        <v>105</v>
      </c>
      <c r="C1841" s="21">
        <v>30000</v>
      </c>
      <c r="D1841" s="22">
        <v>4000</v>
      </c>
      <c r="E1841" s="23">
        <f t="shared" si="470"/>
        <v>0.13333333333333333</v>
      </c>
      <c r="F1841" s="21"/>
      <c r="G1841" s="21"/>
      <c r="H1841" s="21">
        <f t="shared" si="484"/>
        <v>30000</v>
      </c>
      <c r="J1841" s="7"/>
    </row>
    <row r="1842" spans="1:10" hidden="1" x14ac:dyDescent="0.25">
      <c r="A1842" s="20" t="s">
        <v>106</v>
      </c>
      <c r="B1842" s="18" t="s">
        <v>107</v>
      </c>
      <c r="C1842" s="21">
        <v>1000</v>
      </c>
      <c r="D1842" s="22"/>
      <c r="E1842" s="23">
        <f t="shared" si="470"/>
        <v>0</v>
      </c>
      <c r="F1842" s="21"/>
      <c r="G1842" s="21"/>
      <c r="H1842" s="21">
        <f t="shared" si="484"/>
        <v>1000</v>
      </c>
      <c r="J1842" s="7"/>
    </row>
    <row r="1843" spans="1:10" hidden="1" x14ac:dyDescent="0.25">
      <c r="A1843" s="20" t="s">
        <v>108</v>
      </c>
      <c r="B1843" s="18" t="s">
        <v>109</v>
      </c>
      <c r="C1843" s="21">
        <v>18000</v>
      </c>
      <c r="D1843" s="22"/>
      <c r="E1843" s="23">
        <f t="shared" si="470"/>
        <v>0</v>
      </c>
      <c r="F1843" s="21"/>
      <c r="G1843" s="21"/>
      <c r="H1843" s="21">
        <f t="shared" si="484"/>
        <v>18000</v>
      </c>
      <c r="J1843" s="7"/>
    </row>
    <row r="1844" spans="1:10" hidden="1" x14ac:dyDescent="0.25">
      <c r="A1844" s="20" t="s">
        <v>44</v>
      </c>
      <c r="B1844" s="18" t="s">
        <v>45</v>
      </c>
      <c r="C1844" s="21">
        <v>1000</v>
      </c>
      <c r="D1844" s="22"/>
      <c r="E1844" s="23">
        <f t="shared" si="470"/>
        <v>0</v>
      </c>
      <c r="F1844" s="21"/>
      <c r="G1844" s="21"/>
      <c r="H1844" s="21">
        <f t="shared" si="484"/>
        <v>1000</v>
      </c>
      <c r="J1844" s="7"/>
    </row>
    <row r="1845" spans="1:10" hidden="1" x14ac:dyDescent="0.25">
      <c r="A1845" s="20" t="s">
        <v>110</v>
      </c>
      <c r="B1845" s="18" t="s">
        <v>43</v>
      </c>
      <c r="C1845" s="21">
        <v>9000</v>
      </c>
      <c r="D1845" s="22">
        <v>1200</v>
      </c>
      <c r="E1845" s="23">
        <f t="shared" si="470"/>
        <v>0.13333333333333333</v>
      </c>
      <c r="F1845" s="21"/>
      <c r="G1845" s="21"/>
      <c r="H1845" s="21">
        <f t="shared" si="484"/>
        <v>9000</v>
      </c>
      <c r="J1845" s="7"/>
    </row>
    <row r="1846" spans="1:10" hidden="1" x14ac:dyDescent="0.25">
      <c r="A1846" s="19" t="s">
        <v>277</v>
      </c>
      <c r="B1846" s="18" t="s">
        <v>278</v>
      </c>
      <c r="C1846" s="10">
        <v>5000</v>
      </c>
      <c r="D1846" s="11"/>
      <c r="E1846" s="12">
        <f t="shared" si="470"/>
        <v>0</v>
      </c>
      <c r="F1846" s="10">
        <f t="shared" ref="F1846:H1846" si="485">F1847</f>
        <v>0</v>
      </c>
      <c r="G1846" s="10">
        <f t="shared" si="485"/>
        <v>0</v>
      </c>
      <c r="H1846" s="10">
        <f t="shared" si="485"/>
        <v>5000</v>
      </c>
      <c r="J1846" s="7"/>
    </row>
    <row r="1847" spans="1:10" hidden="1" x14ac:dyDescent="0.25">
      <c r="A1847" s="20" t="s">
        <v>279</v>
      </c>
      <c r="B1847" s="18" t="s">
        <v>280</v>
      </c>
      <c r="C1847" s="21">
        <v>5000</v>
      </c>
      <c r="D1847" s="22"/>
      <c r="E1847" s="23">
        <f t="shared" si="470"/>
        <v>0</v>
      </c>
      <c r="F1847" s="21"/>
      <c r="G1847" s="21"/>
      <c r="H1847" s="21">
        <f t="shared" ref="H1847" si="486">C1847+F1847-G1847</f>
        <v>5000</v>
      </c>
      <c r="J1847" s="7"/>
    </row>
    <row r="1848" spans="1:10" hidden="1" x14ac:dyDescent="0.25">
      <c r="A1848" s="19" t="s">
        <v>111</v>
      </c>
      <c r="B1848" s="18" t="s">
        <v>112</v>
      </c>
      <c r="C1848" s="10">
        <v>16500</v>
      </c>
      <c r="D1848" s="11">
        <v>2700</v>
      </c>
      <c r="E1848" s="12">
        <f t="shared" si="470"/>
        <v>0.16363636363636364</v>
      </c>
      <c r="F1848" s="10">
        <f t="shared" ref="F1848:H1848" si="487">F1849</f>
        <v>0</v>
      </c>
      <c r="G1848" s="10">
        <f t="shared" si="487"/>
        <v>0</v>
      </c>
      <c r="H1848" s="10">
        <f t="shared" si="487"/>
        <v>16500</v>
      </c>
      <c r="J1848" s="7"/>
    </row>
    <row r="1849" spans="1:10" hidden="1" x14ac:dyDescent="0.25">
      <c r="A1849" s="20" t="s">
        <v>113</v>
      </c>
      <c r="B1849" s="18" t="s">
        <v>114</v>
      </c>
      <c r="C1849" s="21">
        <v>16500</v>
      </c>
      <c r="D1849" s="22">
        <v>2700</v>
      </c>
      <c r="E1849" s="23">
        <f t="shared" si="470"/>
        <v>0.16363636363636364</v>
      </c>
      <c r="F1849" s="21"/>
      <c r="G1849" s="21"/>
      <c r="H1849" s="21">
        <f t="shared" ref="H1849" si="488">C1849+F1849-G1849</f>
        <v>16500</v>
      </c>
      <c r="J1849" s="7"/>
    </row>
    <row r="1850" spans="1:10" hidden="1" x14ac:dyDescent="0.25">
      <c r="A1850" s="19" t="s">
        <v>123</v>
      </c>
      <c r="B1850" s="18" t="s">
        <v>124</v>
      </c>
      <c r="C1850" s="10">
        <v>40500</v>
      </c>
      <c r="D1850" s="11"/>
      <c r="E1850" s="12">
        <f t="shared" si="470"/>
        <v>0</v>
      </c>
      <c r="F1850" s="10">
        <f t="shared" ref="F1850:H1850" si="489">F1851+F1852+F1853</f>
        <v>0</v>
      </c>
      <c r="G1850" s="10">
        <f t="shared" si="489"/>
        <v>0</v>
      </c>
      <c r="H1850" s="10">
        <f t="shared" si="489"/>
        <v>40500</v>
      </c>
      <c r="J1850" s="7"/>
    </row>
    <row r="1851" spans="1:10" hidden="1" x14ac:dyDescent="0.25">
      <c r="A1851" s="20" t="s">
        <v>129</v>
      </c>
      <c r="B1851" s="18" t="s">
        <v>130</v>
      </c>
      <c r="C1851" s="21">
        <v>5000</v>
      </c>
      <c r="D1851" s="22"/>
      <c r="E1851" s="23">
        <f t="shared" si="470"/>
        <v>0</v>
      </c>
      <c r="F1851" s="21"/>
      <c r="G1851" s="21"/>
      <c r="H1851" s="21">
        <f t="shared" ref="H1851:H1853" si="490">C1851+F1851-G1851</f>
        <v>5000</v>
      </c>
      <c r="J1851" s="7"/>
    </row>
    <row r="1852" spans="1:10" hidden="1" x14ac:dyDescent="0.25">
      <c r="A1852" s="20" t="s">
        <v>200</v>
      </c>
      <c r="B1852" s="18" t="s">
        <v>201</v>
      </c>
      <c r="C1852" s="21">
        <v>5000</v>
      </c>
      <c r="D1852" s="22"/>
      <c r="E1852" s="23">
        <f t="shared" si="470"/>
        <v>0</v>
      </c>
      <c r="F1852" s="21"/>
      <c r="G1852" s="21"/>
      <c r="H1852" s="21">
        <f t="shared" si="490"/>
        <v>5000</v>
      </c>
      <c r="J1852" s="7"/>
    </row>
    <row r="1853" spans="1:10" hidden="1" x14ac:dyDescent="0.25">
      <c r="A1853" s="20" t="s">
        <v>218</v>
      </c>
      <c r="B1853" s="18" t="s">
        <v>219</v>
      </c>
      <c r="C1853" s="21">
        <v>30500</v>
      </c>
      <c r="D1853" s="22"/>
      <c r="E1853" s="23">
        <f t="shared" si="470"/>
        <v>0</v>
      </c>
      <c r="F1853" s="21"/>
      <c r="G1853" s="21"/>
      <c r="H1853" s="21">
        <f t="shared" si="490"/>
        <v>30500</v>
      </c>
      <c r="J1853" s="7"/>
    </row>
    <row r="1854" spans="1:10" hidden="1" x14ac:dyDescent="0.25">
      <c r="A1854" s="19" t="s">
        <v>208</v>
      </c>
      <c r="B1854" s="18" t="s">
        <v>209</v>
      </c>
      <c r="C1854" s="10">
        <v>40000</v>
      </c>
      <c r="D1854" s="11"/>
      <c r="E1854" s="12">
        <f t="shared" si="470"/>
        <v>0</v>
      </c>
      <c r="F1854" s="10">
        <f t="shared" ref="F1854:H1854" si="491">F1855</f>
        <v>0</v>
      </c>
      <c r="G1854" s="10">
        <f t="shared" si="491"/>
        <v>0</v>
      </c>
      <c r="H1854" s="10">
        <f t="shared" si="491"/>
        <v>40000</v>
      </c>
      <c r="J1854" s="7"/>
    </row>
    <row r="1855" spans="1:10" hidden="1" x14ac:dyDescent="0.25">
      <c r="A1855" s="20" t="s">
        <v>210</v>
      </c>
      <c r="B1855" s="18" t="s">
        <v>211</v>
      </c>
      <c r="C1855" s="21">
        <v>40000</v>
      </c>
      <c r="D1855" s="22"/>
      <c r="E1855" s="23">
        <f t="shared" si="470"/>
        <v>0</v>
      </c>
      <c r="F1855" s="21"/>
      <c r="G1855" s="21"/>
      <c r="H1855" s="21">
        <f t="shared" ref="H1855" si="492">C1855+F1855-G1855</f>
        <v>40000</v>
      </c>
      <c r="J1855" s="7"/>
    </row>
    <row r="1856" spans="1:10" hidden="1" x14ac:dyDescent="0.25">
      <c r="A1856" s="17" t="s">
        <v>119</v>
      </c>
      <c r="B1856" s="18" t="s">
        <v>120</v>
      </c>
      <c r="C1856" s="10">
        <v>125000</v>
      </c>
      <c r="D1856" s="11">
        <v>25000</v>
      </c>
      <c r="E1856" s="12">
        <f t="shared" si="470"/>
        <v>0.2</v>
      </c>
      <c r="F1856" s="10">
        <f>F1857+F1859+F1861</f>
        <v>0</v>
      </c>
      <c r="G1856" s="10">
        <f>G1857+G1859+G1861</f>
        <v>0</v>
      </c>
      <c r="H1856" s="10">
        <f>H1857+H1859+H1861</f>
        <v>125000</v>
      </c>
      <c r="J1856" s="7"/>
    </row>
    <row r="1857" spans="1:10" hidden="1" x14ac:dyDescent="0.25">
      <c r="A1857" s="19" t="s">
        <v>30</v>
      </c>
      <c r="B1857" s="18" t="s">
        <v>31</v>
      </c>
      <c r="C1857" s="10">
        <v>70000</v>
      </c>
      <c r="D1857" s="11">
        <v>25000</v>
      </c>
      <c r="E1857" s="12">
        <f t="shared" si="470"/>
        <v>0.35714285714285715</v>
      </c>
      <c r="F1857" s="10">
        <f t="shared" ref="F1857:H1857" si="493">F1858</f>
        <v>0</v>
      </c>
      <c r="G1857" s="10">
        <f t="shared" si="493"/>
        <v>0</v>
      </c>
      <c r="H1857" s="10">
        <f t="shared" si="493"/>
        <v>70000</v>
      </c>
      <c r="J1857" s="7"/>
    </row>
    <row r="1858" spans="1:10" hidden="1" x14ac:dyDescent="0.25">
      <c r="A1858" s="20" t="s">
        <v>32</v>
      </c>
      <c r="B1858" s="18" t="s">
        <v>33</v>
      </c>
      <c r="C1858" s="21">
        <v>70000</v>
      </c>
      <c r="D1858" s="22">
        <v>25000</v>
      </c>
      <c r="E1858" s="23">
        <f t="shared" si="470"/>
        <v>0.35714285714285715</v>
      </c>
      <c r="F1858" s="21"/>
      <c r="G1858" s="21"/>
      <c r="H1858" s="21">
        <f t="shared" ref="H1858" si="494">C1858+F1858-G1858</f>
        <v>70000</v>
      </c>
      <c r="J1858" s="7"/>
    </row>
    <row r="1859" spans="1:10" hidden="1" x14ac:dyDescent="0.25">
      <c r="A1859" s="19" t="s">
        <v>24</v>
      </c>
      <c r="B1859" s="18" t="s">
        <v>25</v>
      </c>
      <c r="C1859" s="10">
        <v>20000</v>
      </c>
      <c r="D1859" s="11"/>
      <c r="E1859" s="12">
        <f t="shared" si="470"/>
        <v>0</v>
      </c>
      <c r="F1859" s="10">
        <f t="shared" ref="F1859:H1859" si="495">F1860</f>
        <v>0</v>
      </c>
      <c r="G1859" s="10">
        <f t="shared" si="495"/>
        <v>0</v>
      </c>
      <c r="H1859" s="10">
        <f t="shared" si="495"/>
        <v>20000</v>
      </c>
      <c r="J1859" s="7"/>
    </row>
    <row r="1860" spans="1:10" hidden="1" x14ac:dyDescent="0.25">
      <c r="A1860" s="20" t="s">
        <v>97</v>
      </c>
      <c r="B1860" s="18" t="s">
        <v>98</v>
      </c>
      <c r="C1860" s="21">
        <v>20000</v>
      </c>
      <c r="D1860" s="22"/>
      <c r="E1860" s="23">
        <f t="shared" si="470"/>
        <v>0</v>
      </c>
      <c r="F1860" s="21"/>
      <c r="G1860" s="21"/>
      <c r="H1860" s="21">
        <f t="shared" ref="H1860" si="496">C1860+F1860-G1860</f>
        <v>20000</v>
      </c>
      <c r="J1860" s="7"/>
    </row>
    <row r="1861" spans="1:10" hidden="1" x14ac:dyDescent="0.25">
      <c r="A1861" s="19" t="s">
        <v>123</v>
      </c>
      <c r="B1861" s="18" t="s">
        <v>124</v>
      </c>
      <c r="C1861" s="10">
        <v>35000</v>
      </c>
      <c r="D1861" s="11"/>
      <c r="E1861" s="12">
        <f t="shared" si="470"/>
        <v>0</v>
      </c>
      <c r="F1861" s="10">
        <f>F1862+F1864+F1863</f>
        <v>0</v>
      </c>
      <c r="G1861" s="10">
        <f t="shared" ref="G1861:H1861" si="497">G1862+G1864+G1863</f>
        <v>0</v>
      </c>
      <c r="H1861" s="10">
        <f t="shared" si="497"/>
        <v>35000</v>
      </c>
      <c r="J1861" s="7"/>
    </row>
    <row r="1862" spans="1:10" hidden="1" x14ac:dyDescent="0.25">
      <c r="A1862" s="20" t="s">
        <v>129</v>
      </c>
      <c r="B1862" s="18" t="s">
        <v>130</v>
      </c>
      <c r="C1862" s="21">
        <v>10000</v>
      </c>
      <c r="D1862" s="22"/>
      <c r="E1862" s="23">
        <f t="shared" si="470"/>
        <v>0</v>
      </c>
      <c r="F1862" s="21"/>
      <c r="G1862" s="21"/>
      <c r="H1862" s="21">
        <f t="shared" ref="H1862:H1864" si="498">C1862+F1862-G1862</f>
        <v>10000</v>
      </c>
      <c r="J1862" s="7"/>
    </row>
    <row r="1863" spans="1:10" hidden="1" x14ac:dyDescent="0.25">
      <c r="A1863" s="20" t="s">
        <v>200</v>
      </c>
      <c r="B1863" s="18" t="s">
        <v>201</v>
      </c>
      <c r="C1863" s="21">
        <v>10000</v>
      </c>
      <c r="D1863" s="22"/>
      <c r="E1863" s="23">
        <f t="shared" si="470"/>
        <v>0</v>
      </c>
      <c r="F1863" s="21"/>
      <c r="G1863" s="21"/>
      <c r="H1863" s="21">
        <f t="shared" si="498"/>
        <v>10000</v>
      </c>
      <c r="J1863" s="7"/>
    </row>
    <row r="1864" spans="1:10" hidden="1" x14ac:dyDescent="0.25">
      <c r="A1864" s="20" t="s">
        <v>218</v>
      </c>
      <c r="B1864" s="18" t="s">
        <v>219</v>
      </c>
      <c r="C1864" s="21">
        <v>15000</v>
      </c>
      <c r="D1864" s="22"/>
      <c r="E1864" s="23">
        <f t="shared" si="470"/>
        <v>0</v>
      </c>
      <c r="F1864" s="21"/>
      <c r="G1864" s="21"/>
      <c r="H1864" s="21">
        <f t="shared" si="498"/>
        <v>15000</v>
      </c>
      <c r="J1864" s="7"/>
    </row>
    <row r="1865" spans="1:10" hidden="1" x14ac:dyDescent="0.25">
      <c r="A1865" s="15" t="s">
        <v>357</v>
      </c>
      <c r="B1865" s="16" t="s">
        <v>358</v>
      </c>
      <c r="C1865" s="10">
        <v>134000</v>
      </c>
      <c r="D1865" s="11"/>
      <c r="E1865" s="12">
        <f t="shared" si="470"/>
        <v>0</v>
      </c>
      <c r="F1865" s="10">
        <f>F1866</f>
        <v>0</v>
      </c>
      <c r="G1865" s="10">
        <f>G1866</f>
        <v>0</v>
      </c>
      <c r="H1865" s="10">
        <f>H1866</f>
        <v>134000</v>
      </c>
      <c r="J1865" s="7"/>
    </row>
    <row r="1866" spans="1:10" hidden="1" x14ac:dyDescent="0.25">
      <c r="A1866" s="17" t="s">
        <v>16</v>
      </c>
      <c r="B1866" s="18" t="s">
        <v>17</v>
      </c>
      <c r="C1866" s="10">
        <v>134000</v>
      </c>
      <c r="D1866" s="11"/>
      <c r="E1866" s="12">
        <f t="shared" si="470"/>
        <v>0</v>
      </c>
      <c r="F1866" s="10">
        <f>F1867+F1872+F1874+F1870</f>
        <v>0</v>
      </c>
      <c r="G1866" s="10">
        <f t="shared" ref="G1866:H1866" si="499">G1867+G1872+G1874+G1870</f>
        <v>0</v>
      </c>
      <c r="H1866" s="10">
        <f t="shared" si="499"/>
        <v>134000</v>
      </c>
      <c r="J1866" s="7"/>
    </row>
    <row r="1867" spans="1:10" hidden="1" x14ac:dyDescent="0.25">
      <c r="A1867" s="19" t="s">
        <v>18</v>
      </c>
      <c r="B1867" s="18" t="s">
        <v>19</v>
      </c>
      <c r="C1867" s="10">
        <v>94000</v>
      </c>
      <c r="D1867" s="11"/>
      <c r="E1867" s="12">
        <f t="shared" si="470"/>
        <v>0</v>
      </c>
      <c r="F1867" s="10">
        <f t="shared" ref="F1867:H1867" si="500">F1868+F1869</f>
        <v>0</v>
      </c>
      <c r="G1867" s="10">
        <f t="shared" si="500"/>
        <v>0</v>
      </c>
      <c r="H1867" s="10">
        <f t="shared" si="500"/>
        <v>94000</v>
      </c>
      <c r="J1867" s="7"/>
    </row>
    <row r="1868" spans="1:10" hidden="1" x14ac:dyDescent="0.25">
      <c r="A1868" s="20" t="s">
        <v>20</v>
      </c>
      <c r="B1868" s="18" t="s">
        <v>21</v>
      </c>
      <c r="C1868" s="21">
        <v>85000</v>
      </c>
      <c r="D1868" s="22"/>
      <c r="E1868" s="23">
        <f t="shared" si="470"/>
        <v>0</v>
      </c>
      <c r="F1868" s="21"/>
      <c r="G1868" s="21"/>
      <c r="H1868" s="21">
        <f t="shared" ref="H1868:H1869" si="501">C1868+F1868-G1868</f>
        <v>85000</v>
      </c>
      <c r="J1868" s="7"/>
    </row>
    <row r="1869" spans="1:10" hidden="1" x14ac:dyDescent="0.25">
      <c r="A1869" s="20" t="s">
        <v>22</v>
      </c>
      <c r="B1869" s="18" t="s">
        <v>23</v>
      </c>
      <c r="C1869" s="21">
        <v>9000</v>
      </c>
      <c r="D1869" s="22"/>
      <c r="E1869" s="23">
        <f t="shared" si="470"/>
        <v>0</v>
      </c>
      <c r="F1869" s="21"/>
      <c r="G1869" s="21"/>
      <c r="H1869" s="21">
        <f t="shared" si="501"/>
        <v>9000</v>
      </c>
      <c r="J1869" s="7"/>
    </row>
    <row r="1870" spans="1:10" hidden="1" x14ac:dyDescent="0.25">
      <c r="A1870" s="19" t="s">
        <v>99</v>
      </c>
      <c r="B1870" s="18" t="s">
        <v>100</v>
      </c>
      <c r="C1870" s="10">
        <v>16000</v>
      </c>
      <c r="D1870" s="11"/>
      <c r="E1870" s="12">
        <f t="shared" si="470"/>
        <v>0</v>
      </c>
      <c r="F1870" s="10">
        <f t="shared" ref="F1870:H1870" si="502">F1871</f>
        <v>0</v>
      </c>
      <c r="G1870" s="10">
        <f t="shared" si="502"/>
        <v>0</v>
      </c>
      <c r="H1870" s="10">
        <f t="shared" si="502"/>
        <v>16000</v>
      </c>
      <c r="J1870" s="7"/>
    </row>
    <row r="1871" spans="1:10" hidden="1" x14ac:dyDescent="0.25">
      <c r="A1871" s="20" t="s">
        <v>101</v>
      </c>
      <c r="B1871" s="18" t="s">
        <v>100</v>
      </c>
      <c r="C1871" s="21">
        <v>16000</v>
      </c>
      <c r="D1871" s="22"/>
      <c r="E1871" s="23">
        <f t="shared" si="470"/>
        <v>0</v>
      </c>
      <c r="F1871" s="21"/>
      <c r="G1871" s="21"/>
      <c r="H1871" s="21">
        <f t="shared" ref="H1871" si="503">C1871+F1871-G1871</f>
        <v>16000</v>
      </c>
      <c r="J1871" s="7"/>
    </row>
    <row r="1872" spans="1:10" hidden="1" x14ac:dyDescent="0.25">
      <c r="A1872" s="19" t="s">
        <v>42</v>
      </c>
      <c r="B1872" s="18" t="s">
        <v>43</v>
      </c>
      <c r="C1872" s="10">
        <v>18000</v>
      </c>
      <c r="D1872" s="11"/>
      <c r="E1872" s="12">
        <f t="shared" si="470"/>
        <v>0</v>
      </c>
      <c r="F1872" s="10">
        <f t="shared" ref="F1872:H1872" si="504">F1873</f>
        <v>0</v>
      </c>
      <c r="G1872" s="10">
        <f t="shared" si="504"/>
        <v>0</v>
      </c>
      <c r="H1872" s="10">
        <f t="shared" si="504"/>
        <v>18000</v>
      </c>
      <c r="J1872" s="7"/>
    </row>
    <row r="1873" spans="1:10" hidden="1" x14ac:dyDescent="0.25">
      <c r="A1873" s="20" t="s">
        <v>104</v>
      </c>
      <c r="B1873" s="18" t="s">
        <v>105</v>
      </c>
      <c r="C1873" s="21">
        <v>18000</v>
      </c>
      <c r="D1873" s="22"/>
      <c r="E1873" s="23">
        <f t="shared" si="470"/>
        <v>0</v>
      </c>
      <c r="F1873" s="21"/>
      <c r="G1873" s="21"/>
      <c r="H1873" s="21">
        <f t="shared" ref="H1873" si="505">C1873+F1873-G1873</f>
        <v>18000</v>
      </c>
      <c r="J1873" s="7"/>
    </row>
    <row r="1874" spans="1:10" hidden="1" x14ac:dyDescent="0.25">
      <c r="A1874" s="19" t="s">
        <v>111</v>
      </c>
      <c r="B1874" s="18" t="s">
        <v>112</v>
      </c>
      <c r="C1874" s="10">
        <v>6000</v>
      </c>
      <c r="D1874" s="11"/>
      <c r="E1874" s="12">
        <f t="shared" si="470"/>
        <v>0</v>
      </c>
      <c r="F1874" s="10">
        <f t="shared" ref="F1874:H1874" si="506">F1875</f>
        <v>0</v>
      </c>
      <c r="G1874" s="10">
        <f t="shared" si="506"/>
        <v>0</v>
      </c>
      <c r="H1874" s="10">
        <f t="shared" si="506"/>
        <v>6000</v>
      </c>
      <c r="J1874" s="7"/>
    </row>
    <row r="1875" spans="1:10" hidden="1" x14ac:dyDescent="0.25">
      <c r="A1875" s="20" t="s">
        <v>113</v>
      </c>
      <c r="B1875" s="18" t="s">
        <v>114</v>
      </c>
      <c r="C1875" s="21">
        <v>6000</v>
      </c>
      <c r="D1875" s="22"/>
      <c r="E1875" s="23">
        <f t="shared" si="470"/>
        <v>0</v>
      </c>
      <c r="F1875" s="21"/>
      <c r="G1875" s="21"/>
      <c r="H1875" s="21">
        <f t="shared" ref="H1875" si="507">C1875+F1875-G1875</f>
        <v>6000</v>
      </c>
      <c r="J1875" s="7"/>
    </row>
    <row r="1876" spans="1:10" hidden="1" x14ac:dyDescent="0.25">
      <c r="A1876" s="15" t="s">
        <v>359</v>
      </c>
      <c r="B1876" s="16" t="s">
        <v>360</v>
      </c>
      <c r="C1876" s="10">
        <v>50000</v>
      </c>
      <c r="D1876" s="11">
        <v>300</v>
      </c>
      <c r="E1876" s="12">
        <f t="shared" ref="E1876:E1947" si="508">D1876/C1876</f>
        <v>6.0000000000000001E-3</v>
      </c>
      <c r="F1876" s="10">
        <f>F1877</f>
        <v>0</v>
      </c>
      <c r="G1876" s="10">
        <f t="shared" ref="G1876:H1876" si="509">G1877</f>
        <v>0</v>
      </c>
      <c r="H1876" s="10">
        <f t="shared" si="509"/>
        <v>50000</v>
      </c>
      <c r="J1876" s="7"/>
    </row>
    <row r="1877" spans="1:10" hidden="1" x14ac:dyDescent="0.25">
      <c r="A1877" s="17" t="s">
        <v>16</v>
      </c>
      <c r="B1877" s="18" t="s">
        <v>17</v>
      </c>
      <c r="C1877" s="10">
        <v>50000</v>
      </c>
      <c r="D1877" s="11">
        <v>300</v>
      </c>
      <c r="E1877" s="12">
        <f t="shared" si="508"/>
        <v>6.0000000000000001E-3</v>
      </c>
      <c r="F1877" s="10">
        <f>F1878+F1880+F1882+F1884</f>
        <v>0</v>
      </c>
      <c r="G1877" s="10">
        <f>G1878+G1880+G1882+G1884</f>
        <v>0</v>
      </c>
      <c r="H1877" s="10">
        <f>H1878+H1880+H1882+H1884</f>
        <v>50000</v>
      </c>
      <c r="J1877" s="7"/>
    </row>
    <row r="1878" spans="1:10" hidden="1" x14ac:dyDescent="0.25">
      <c r="A1878" s="19" t="s">
        <v>18</v>
      </c>
      <c r="B1878" s="18" t="s">
        <v>19</v>
      </c>
      <c r="C1878" s="10">
        <v>16000</v>
      </c>
      <c r="D1878" s="11">
        <v>100</v>
      </c>
      <c r="E1878" s="12">
        <f t="shared" si="508"/>
        <v>6.2500000000000003E-3</v>
      </c>
      <c r="F1878" s="10">
        <f>F1879</f>
        <v>0</v>
      </c>
      <c r="G1878" s="10">
        <f t="shared" ref="G1878:H1878" si="510">G1879</f>
        <v>0</v>
      </c>
      <c r="H1878" s="10">
        <f t="shared" si="510"/>
        <v>16000</v>
      </c>
      <c r="J1878" s="7"/>
    </row>
    <row r="1879" spans="1:10" hidden="1" x14ac:dyDescent="0.25">
      <c r="A1879" s="20" t="s">
        <v>20</v>
      </c>
      <c r="B1879" s="18" t="s">
        <v>21</v>
      </c>
      <c r="C1879" s="21">
        <v>16000</v>
      </c>
      <c r="D1879" s="22">
        <v>100</v>
      </c>
      <c r="E1879" s="23">
        <f t="shared" si="508"/>
        <v>6.2500000000000003E-3</v>
      </c>
      <c r="F1879" s="21"/>
      <c r="G1879" s="21"/>
      <c r="H1879" s="21">
        <f t="shared" ref="H1879" si="511">C1879+F1879-G1879</f>
        <v>16000</v>
      </c>
      <c r="J1879" s="7"/>
    </row>
    <row r="1880" spans="1:10" hidden="1" x14ac:dyDescent="0.25">
      <c r="A1880" s="19" t="s">
        <v>24</v>
      </c>
      <c r="B1880" s="18" t="s">
        <v>25</v>
      </c>
      <c r="C1880" s="10">
        <v>15000</v>
      </c>
      <c r="D1880" s="11"/>
      <c r="E1880" s="12">
        <f t="shared" si="508"/>
        <v>0</v>
      </c>
      <c r="F1880" s="10">
        <f t="shared" ref="F1880:H1880" si="512">F1881</f>
        <v>0</v>
      </c>
      <c r="G1880" s="10">
        <f t="shared" si="512"/>
        <v>0</v>
      </c>
      <c r="H1880" s="10">
        <f t="shared" si="512"/>
        <v>15000</v>
      </c>
      <c r="J1880" s="7"/>
    </row>
    <row r="1881" spans="1:10" hidden="1" x14ac:dyDescent="0.25">
      <c r="A1881" s="20" t="s">
        <v>26</v>
      </c>
      <c r="B1881" s="18" t="s">
        <v>27</v>
      </c>
      <c r="C1881" s="21">
        <v>15000</v>
      </c>
      <c r="D1881" s="22"/>
      <c r="E1881" s="23">
        <f t="shared" si="508"/>
        <v>0</v>
      </c>
      <c r="F1881" s="21"/>
      <c r="G1881" s="21"/>
      <c r="H1881" s="21">
        <f t="shared" ref="H1881" si="513">C1881+F1881-G1881</f>
        <v>15000</v>
      </c>
      <c r="J1881" s="7"/>
    </row>
    <row r="1882" spans="1:10" hidden="1" x14ac:dyDescent="0.25">
      <c r="A1882" s="19" t="s">
        <v>99</v>
      </c>
      <c r="B1882" s="18" t="s">
        <v>100</v>
      </c>
      <c r="C1882" s="10">
        <v>13000</v>
      </c>
      <c r="D1882" s="11">
        <v>200</v>
      </c>
      <c r="E1882" s="12">
        <f t="shared" si="508"/>
        <v>1.5384615384615385E-2</v>
      </c>
      <c r="F1882" s="10">
        <f>F1883</f>
        <v>0</v>
      </c>
      <c r="G1882" s="10">
        <f t="shared" ref="G1882:H1882" si="514">G1883</f>
        <v>0</v>
      </c>
      <c r="H1882" s="10">
        <f t="shared" si="514"/>
        <v>13000</v>
      </c>
      <c r="J1882" s="7"/>
    </row>
    <row r="1883" spans="1:10" hidden="1" x14ac:dyDescent="0.25">
      <c r="A1883" s="20" t="s">
        <v>101</v>
      </c>
      <c r="B1883" s="18" t="s">
        <v>100</v>
      </c>
      <c r="C1883" s="21">
        <v>13000</v>
      </c>
      <c r="D1883" s="22">
        <v>200</v>
      </c>
      <c r="E1883" s="23">
        <f t="shared" si="508"/>
        <v>1.5384615384615385E-2</v>
      </c>
      <c r="F1883" s="21"/>
      <c r="G1883" s="21"/>
      <c r="H1883" s="21">
        <f t="shared" ref="H1883" si="515">C1883+F1883-G1883</f>
        <v>13000</v>
      </c>
      <c r="J1883" s="7"/>
    </row>
    <row r="1884" spans="1:10" hidden="1" x14ac:dyDescent="0.25">
      <c r="A1884" s="19" t="s">
        <v>42</v>
      </c>
      <c r="B1884" s="18" t="s">
        <v>43</v>
      </c>
      <c r="C1884" s="10">
        <v>6000</v>
      </c>
      <c r="D1884" s="11"/>
      <c r="E1884" s="12">
        <f t="shared" si="508"/>
        <v>0</v>
      </c>
      <c r="F1884" s="10">
        <f>F1885</f>
        <v>0</v>
      </c>
      <c r="G1884" s="10">
        <f t="shared" ref="G1884:H1884" si="516">G1885</f>
        <v>0</v>
      </c>
      <c r="H1884" s="10">
        <f t="shared" si="516"/>
        <v>6000</v>
      </c>
      <c r="J1884" s="7"/>
    </row>
    <row r="1885" spans="1:10" hidden="1" x14ac:dyDescent="0.25">
      <c r="A1885" s="20" t="s">
        <v>104</v>
      </c>
      <c r="B1885" s="18" t="s">
        <v>105</v>
      </c>
      <c r="C1885" s="21">
        <v>6000</v>
      </c>
      <c r="D1885" s="22"/>
      <c r="E1885" s="23">
        <f t="shared" si="508"/>
        <v>0</v>
      </c>
      <c r="F1885" s="21"/>
      <c r="G1885" s="21"/>
      <c r="H1885" s="21">
        <f t="shared" ref="H1885" si="517">C1885+F1885-G1885</f>
        <v>6000</v>
      </c>
      <c r="J1885" s="7"/>
    </row>
    <row r="1886" spans="1:10" hidden="1" x14ac:dyDescent="0.25">
      <c r="A1886" s="13" t="s">
        <v>361</v>
      </c>
      <c r="B1886" s="14" t="s">
        <v>362</v>
      </c>
      <c r="C1886" s="10">
        <v>16436008</v>
      </c>
      <c r="D1886" s="11">
        <v>1298397.08</v>
      </c>
      <c r="E1886" s="12">
        <f t="shared" si="508"/>
        <v>7.8997106840055079E-2</v>
      </c>
      <c r="F1886" s="10">
        <f>F1887+F1941</f>
        <v>0</v>
      </c>
      <c r="G1886" s="10">
        <f>G1887+G1941</f>
        <v>0</v>
      </c>
      <c r="H1886" s="10">
        <f>H1887+H1941</f>
        <v>16436008</v>
      </c>
      <c r="J1886" s="7"/>
    </row>
    <row r="1887" spans="1:10" hidden="1" x14ac:dyDescent="0.25">
      <c r="A1887" s="15" t="s">
        <v>363</v>
      </c>
      <c r="B1887" s="16" t="s">
        <v>364</v>
      </c>
      <c r="C1887" s="10">
        <v>5230700</v>
      </c>
      <c r="D1887" s="11">
        <v>1298397.08</v>
      </c>
      <c r="E1887" s="12">
        <f t="shared" si="508"/>
        <v>0.24822625652398342</v>
      </c>
      <c r="F1887" s="10">
        <f>F1888+F1930+F1938</f>
        <v>0</v>
      </c>
      <c r="G1887" s="10">
        <f>G1888+G1930+G1938</f>
        <v>0</v>
      </c>
      <c r="H1887" s="10">
        <f>H1888+H1930+H1938</f>
        <v>5230700</v>
      </c>
      <c r="J1887" s="7"/>
    </row>
    <row r="1888" spans="1:10" hidden="1" x14ac:dyDescent="0.25">
      <c r="A1888" s="17" t="s">
        <v>16</v>
      </c>
      <c r="B1888" s="18" t="s">
        <v>17</v>
      </c>
      <c r="C1888" s="10">
        <v>5075700</v>
      </c>
      <c r="D1888" s="11">
        <v>1245239.8400000001</v>
      </c>
      <c r="E1888" s="12">
        <f t="shared" si="508"/>
        <v>0.24533361703804404</v>
      </c>
      <c r="F1888" s="10">
        <f>F1889+F1891+F1893+F1895+F1899+F1904+F1914+F1916+F1920+F1924+F1926</f>
        <v>0</v>
      </c>
      <c r="G1888" s="10">
        <f>G1889+G1891+G1893+G1895+G1899+G1904+G1914+G1916+G1920+G1924+G1926</f>
        <v>0</v>
      </c>
      <c r="H1888" s="10">
        <f>H1889+H1891+H1893+H1895+H1899+H1904+H1914+H1916+H1920+H1924+H1926</f>
        <v>5075700</v>
      </c>
      <c r="J1888" s="7"/>
    </row>
    <row r="1889" spans="1:10" hidden="1" x14ac:dyDescent="0.25">
      <c r="A1889" s="19" t="s">
        <v>62</v>
      </c>
      <c r="B1889" s="18" t="s">
        <v>63</v>
      </c>
      <c r="C1889" s="10">
        <v>2020000</v>
      </c>
      <c r="D1889" s="11">
        <v>627806.29</v>
      </c>
      <c r="E1889" s="12">
        <f t="shared" si="508"/>
        <v>0.31079519306930697</v>
      </c>
      <c r="F1889" s="10">
        <f t="shared" ref="F1889:H1889" si="518">F1890</f>
        <v>0</v>
      </c>
      <c r="G1889" s="10">
        <f t="shared" si="518"/>
        <v>0</v>
      </c>
      <c r="H1889" s="10">
        <f t="shared" si="518"/>
        <v>2020000</v>
      </c>
      <c r="J1889" s="7"/>
    </row>
    <row r="1890" spans="1:10" hidden="1" x14ac:dyDescent="0.25">
      <c r="A1890" s="20" t="s">
        <v>64</v>
      </c>
      <c r="B1890" s="18" t="s">
        <v>65</v>
      </c>
      <c r="C1890" s="21">
        <v>2020000</v>
      </c>
      <c r="D1890" s="22">
        <v>627806.29</v>
      </c>
      <c r="E1890" s="23">
        <f t="shared" si="508"/>
        <v>0.31079519306930697</v>
      </c>
      <c r="F1890" s="21"/>
      <c r="G1890" s="21"/>
      <c r="H1890" s="21">
        <f t="shared" ref="H1890" si="519">C1890+F1890-G1890</f>
        <v>2020000</v>
      </c>
      <c r="J1890" s="7"/>
    </row>
    <row r="1891" spans="1:10" hidden="1" x14ac:dyDescent="0.25">
      <c r="A1891" s="19" t="s">
        <v>70</v>
      </c>
      <c r="B1891" s="18" t="s">
        <v>71</v>
      </c>
      <c r="C1891" s="10">
        <v>80800</v>
      </c>
      <c r="D1891" s="11">
        <v>10273.39</v>
      </c>
      <c r="E1891" s="12">
        <f t="shared" si="508"/>
        <v>0.12714591584158416</v>
      </c>
      <c r="F1891" s="10">
        <f t="shared" ref="F1891:H1891" si="520">F1892</f>
        <v>0</v>
      </c>
      <c r="G1891" s="10">
        <f t="shared" si="520"/>
        <v>0</v>
      </c>
      <c r="H1891" s="10">
        <f t="shared" si="520"/>
        <v>80800</v>
      </c>
      <c r="J1891" s="7"/>
    </row>
    <row r="1892" spans="1:10" hidden="1" x14ac:dyDescent="0.25">
      <c r="A1892" s="20" t="s">
        <v>72</v>
      </c>
      <c r="B1892" s="18" t="s">
        <v>71</v>
      </c>
      <c r="C1892" s="21">
        <v>80800</v>
      </c>
      <c r="D1892" s="22">
        <v>10273.39</v>
      </c>
      <c r="E1892" s="23">
        <f t="shared" si="508"/>
        <v>0.12714591584158416</v>
      </c>
      <c r="F1892" s="21"/>
      <c r="G1892" s="21"/>
      <c r="H1892" s="21">
        <f t="shared" ref="H1892" si="521">C1892+F1892-G1892</f>
        <v>80800</v>
      </c>
      <c r="J1892" s="7"/>
    </row>
    <row r="1893" spans="1:10" hidden="1" x14ac:dyDescent="0.25">
      <c r="A1893" s="19" t="s">
        <v>73</v>
      </c>
      <c r="B1893" s="18" t="s">
        <v>74</v>
      </c>
      <c r="C1893" s="10">
        <v>335000</v>
      </c>
      <c r="D1893" s="11">
        <v>103588.05</v>
      </c>
      <c r="E1893" s="12">
        <f t="shared" si="508"/>
        <v>0.30921805970149252</v>
      </c>
      <c r="F1893" s="10">
        <f t="shared" ref="F1893:H1893" si="522">F1894</f>
        <v>0</v>
      </c>
      <c r="G1893" s="10">
        <f t="shared" si="522"/>
        <v>0</v>
      </c>
      <c r="H1893" s="10">
        <f t="shared" si="522"/>
        <v>335000</v>
      </c>
      <c r="J1893" s="7"/>
    </row>
    <row r="1894" spans="1:10" hidden="1" x14ac:dyDescent="0.25">
      <c r="A1894" s="20" t="s">
        <v>77</v>
      </c>
      <c r="B1894" s="18" t="s">
        <v>78</v>
      </c>
      <c r="C1894" s="21">
        <v>335000</v>
      </c>
      <c r="D1894" s="22">
        <v>103588.05</v>
      </c>
      <c r="E1894" s="23">
        <f t="shared" si="508"/>
        <v>0.30921805970149252</v>
      </c>
      <c r="F1894" s="21"/>
      <c r="G1894" s="21"/>
      <c r="H1894" s="21">
        <f t="shared" ref="H1894" si="523">C1894+F1894-G1894</f>
        <v>335000</v>
      </c>
      <c r="J1894" s="7"/>
    </row>
    <row r="1895" spans="1:10" hidden="1" x14ac:dyDescent="0.25">
      <c r="A1895" s="19" t="s">
        <v>18</v>
      </c>
      <c r="B1895" s="18" t="s">
        <v>19</v>
      </c>
      <c r="C1895" s="10">
        <v>122000</v>
      </c>
      <c r="D1895" s="11">
        <v>27744.89</v>
      </c>
      <c r="E1895" s="12">
        <f t="shared" si="508"/>
        <v>0.22741713114754097</v>
      </c>
      <c r="F1895" s="10">
        <f t="shared" ref="F1895:H1895" si="524">F1896+F1897+F1898</f>
        <v>0</v>
      </c>
      <c r="G1895" s="10">
        <f t="shared" si="524"/>
        <v>0</v>
      </c>
      <c r="H1895" s="10">
        <f t="shared" si="524"/>
        <v>122000</v>
      </c>
      <c r="J1895" s="7"/>
    </row>
    <row r="1896" spans="1:10" hidden="1" x14ac:dyDescent="0.25">
      <c r="A1896" s="20" t="s">
        <v>20</v>
      </c>
      <c r="B1896" s="18" t="s">
        <v>21</v>
      </c>
      <c r="C1896" s="21">
        <v>40000</v>
      </c>
      <c r="D1896" s="22">
        <v>1485</v>
      </c>
      <c r="E1896" s="23">
        <f t="shared" si="508"/>
        <v>3.7124999999999998E-2</v>
      </c>
      <c r="F1896" s="21"/>
      <c r="G1896" s="21"/>
      <c r="H1896" s="21">
        <f t="shared" ref="H1896:H1898" si="525">C1896+F1896-G1896</f>
        <v>40000</v>
      </c>
      <c r="J1896" s="7"/>
    </row>
    <row r="1897" spans="1:10" hidden="1" x14ac:dyDescent="0.25">
      <c r="A1897" s="20" t="s">
        <v>79</v>
      </c>
      <c r="B1897" s="18" t="s">
        <v>80</v>
      </c>
      <c r="C1897" s="21">
        <v>72000</v>
      </c>
      <c r="D1897" s="22">
        <v>22579.89</v>
      </c>
      <c r="E1897" s="23">
        <f t="shared" si="508"/>
        <v>0.31360958333333333</v>
      </c>
      <c r="F1897" s="21"/>
      <c r="G1897" s="21"/>
      <c r="H1897" s="21">
        <f t="shared" si="525"/>
        <v>72000</v>
      </c>
      <c r="J1897" s="7"/>
    </row>
    <row r="1898" spans="1:10" hidden="1" x14ac:dyDescent="0.25">
      <c r="A1898" s="20" t="s">
        <v>22</v>
      </c>
      <c r="B1898" s="18" t="s">
        <v>23</v>
      </c>
      <c r="C1898" s="21">
        <v>10000</v>
      </c>
      <c r="D1898" s="22">
        <v>3680</v>
      </c>
      <c r="E1898" s="23">
        <f t="shared" si="508"/>
        <v>0.36799999999999999</v>
      </c>
      <c r="F1898" s="21"/>
      <c r="G1898" s="21"/>
      <c r="H1898" s="21">
        <f t="shared" si="525"/>
        <v>10000</v>
      </c>
      <c r="J1898" s="7"/>
    </row>
    <row r="1899" spans="1:10" hidden="1" x14ac:dyDescent="0.25">
      <c r="A1899" s="19" t="s">
        <v>30</v>
      </c>
      <c r="B1899" s="18" t="s">
        <v>31</v>
      </c>
      <c r="C1899" s="10">
        <v>104000</v>
      </c>
      <c r="D1899" s="11">
        <v>44780.23</v>
      </c>
      <c r="E1899" s="12">
        <f t="shared" si="508"/>
        <v>0.43057913461538466</v>
      </c>
      <c r="F1899" s="10">
        <f>F1900+F1901+F1902+F1903</f>
        <v>0</v>
      </c>
      <c r="G1899" s="10">
        <f>G1900+G1901+G1902+G1903</f>
        <v>0</v>
      </c>
      <c r="H1899" s="10">
        <f>H1900+H1901+H1902+H1903</f>
        <v>104000</v>
      </c>
      <c r="J1899" s="7"/>
    </row>
    <row r="1900" spans="1:10" hidden="1" x14ac:dyDescent="0.25">
      <c r="A1900" s="20" t="s">
        <v>32</v>
      </c>
      <c r="B1900" s="18" t="s">
        <v>33</v>
      </c>
      <c r="C1900" s="21">
        <v>45000</v>
      </c>
      <c r="D1900" s="22">
        <v>3340</v>
      </c>
      <c r="E1900" s="23">
        <f t="shared" si="508"/>
        <v>7.4222222222222217E-2</v>
      </c>
      <c r="F1900" s="21"/>
      <c r="G1900" s="21"/>
      <c r="H1900" s="21">
        <f t="shared" ref="H1900:H1903" si="526">C1900+F1900-G1900</f>
        <v>45000</v>
      </c>
      <c r="J1900" s="7"/>
    </row>
    <row r="1901" spans="1:10" hidden="1" x14ac:dyDescent="0.25">
      <c r="A1901" s="20" t="s">
        <v>83</v>
      </c>
      <c r="B1901" s="18" t="s">
        <v>84</v>
      </c>
      <c r="C1901" s="21">
        <v>50000</v>
      </c>
      <c r="D1901" s="22">
        <v>25260.83</v>
      </c>
      <c r="E1901" s="23">
        <f t="shared" si="508"/>
        <v>0.50521660000000002</v>
      </c>
      <c r="F1901" s="21"/>
      <c r="G1901" s="21"/>
      <c r="H1901" s="21">
        <f t="shared" si="526"/>
        <v>50000</v>
      </c>
      <c r="J1901" s="7"/>
    </row>
    <row r="1902" spans="1:10" hidden="1" x14ac:dyDescent="0.25">
      <c r="A1902" s="20" t="s">
        <v>85</v>
      </c>
      <c r="B1902" s="18" t="s">
        <v>86</v>
      </c>
      <c r="C1902" s="21">
        <v>2000</v>
      </c>
      <c r="D1902" s="22">
        <v>15930.65</v>
      </c>
      <c r="E1902" s="23">
        <f t="shared" si="508"/>
        <v>7.965325</v>
      </c>
      <c r="F1902" s="21"/>
      <c r="G1902" s="21"/>
      <c r="H1902" s="21">
        <f t="shared" si="526"/>
        <v>2000</v>
      </c>
      <c r="J1902" s="7"/>
    </row>
    <row r="1903" spans="1:10" hidden="1" x14ac:dyDescent="0.25">
      <c r="A1903" s="20" t="s">
        <v>87</v>
      </c>
      <c r="B1903" s="18" t="s">
        <v>88</v>
      </c>
      <c r="C1903" s="21">
        <v>7000</v>
      </c>
      <c r="D1903" s="22">
        <v>248.75</v>
      </c>
      <c r="E1903" s="23">
        <f t="shared" si="508"/>
        <v>3.5535714285714289E-2</v>
      </c>
      <c r="F1903" s="21"/>
      <c r="G1903" s="21"/>
      <c r="H1903" s="21">
        <f t="shared" si="526"/>
        <v>7000</v>
      </c>
      <c r="J1903" s="7"/>
    </row>
    <row r="1904" spans="1:10" hidden="1" x14ac:dyDescent="0.25">
      <c r="A1904" s="19" t="s">
        <v>24</v>
      </c>
      <c r="B1904" s="18" t="s">
        <v>25</v>
      </c>
      <c r="C1904" s="10">
        <v>2162700</v>
      </c>
      <c r="D1904" s="11">
        <v>399741.99</v>
      </c>
      <c r="E1904" s="12">
        <f t="shared" si="508"/>
        <v>0.18483469274517964</v>
      </c>
      <c r="F1904" s="10">
        <f>F1905+F1906+F1907+F1908+F1909+F1910+F1911+F1912+F1913</f>
        <v>0</v>
      </c>
      <c r="G1904" s="10">
        <f>G1905+G1906+G1907+G1908+G1909+G1910+G1911+G1912+G1913</f>
        <v>0</v>
      </c>
      <c r="H1904" s="10">
        <f>H1905+H1906+H1907+H1908+H1909+H1910+H1911+H1912+H1913</f>
        <v>2162700</v>
      </c>
      <c r="J1904" s="7"/>
    </row>
    <row r="1905" spans="1:10" hidden="1" x14ac:dyDescent="0.25">
      <c r="A1905" s="20" t="s">
        <v>89</v>
      </c>
      <c r="B1905" s="18" t="s">
        <v>90</v>
      </c>
      <c r="C1905" s="21">
        <v>94500</v>
      </c>
      <c r="D1905" s="22">
        <v>28364.55</v>
      </c>
      <c r="E1905" s="23">
        <f t="shared" si="508"/>
        <v>0.30015396825396823</v>
      </c>
      <c r="F1905" s="21"/>
      <c r="G1905" s="21"/>
      <c r="H1905" s="21">
        <f t="shared" ref="H1905:H1913" si="527">C1905+F1905-G1905</f>
        <v>94500</v>
      </c>
      <c r="J1905" s="7"/>
    </row>
    <row r="1906" spans="1:10" hidden="1" x14ac:dyDescent="0.25">
      <c r="A1906" s="20" t="s">
        <v>91</v>
      </c>
      <c r="B1906" s="18" t="s">
        <v>92</v>
      </c>
      <c r="C1906" s="21">
        <v>253700</v>
      </c>
      <c r="D1906" s="22">
        <v>57861.24</v>
      </c>
      <c r="E1906" s="23">
        <f t="shared" si="508"/>
        <v>0.22806953094205754</v>
      </c>
      <c r="F1906" s="21"/>
      <c r="G1906" s="21"/>
      <c r="H1906" s="21">
        <f t="shared" si="527"/>
        <v>253700</v>
      </c>
      <c r="J1906" s="7"/>
    </row>
    <row r="1907" spans="1:10" hidden="1" x14ac:dyDescent="0.25">
      <c r="A1907" s="20" t="s">
        <v>93</v>
      </c>
      <c r="B1907" s="18" t="s">
        <v>94</v>
      </c>
      <c r="C1907" s="21">
        <v>10000</v>
      </c>
      <c r="D1907" s="22"/>
      <c r="E1907" s="23">
        <f t="shared" si="508"/>
        <v>0</v>
      </c>
      <c r="F1907" s="21"/>
      <c r="G1907" s="21"/>
      <c r="H1907" s="21">
        <f t="shared" si="527"/>
        <v>10000</v>
      </c>
      <c r="J1907" s="7"/>
    </row>
    <row r="1908" spans="1:10" hidden="1" x14ac:dyDescent="0.25">
      <c r="A1908" s="20" t="s">
        <v>95</v>
      </c>
      <c r="B1908" s="18" t="s">
        <v>96</v>
      </c>
      <c r="C1908" s="21">
        <v>50500</v>
      </c>
      <c r="D1908" s="22">
        <v>11407.57</v>
      </c>
      <c r="E1908" s="23">
        <f t="shared" si="508"/>
        <v>0.22589247524752476</v>
      </c>
      <c r="F1908" s="21"/>
      <c r="G1908" s="21"/>
      <c r="H1908" s="21">
        <f t="shared" si="527"/>
        <v>50500</v>
      </c>
      <c r="J1908" s="7"/>
    </row>
    <row r="1909" spans="1:10" hidden="1" x14ac:dyDescent="0.25">
      <c r="A1909" s="20" t="s">
        <v>97</v>
      </c>
      <c r="B1909" s="18" t="s">
        <v>98</v>
      </c>
      <c r="C1909" s="21">
        <v>96000</v>
      </c>
      <c r="D1909" s="22">
        <v>46499.17</v>
      </c>
      <c r="E1909" s="23">
        <f t="shared" si="508"/>
        <v>0.48436635416666662</v>
      </c>
      <c r="F1909" s="21"/>
      <c r="G1909" s="21"/>
      <c r="H1909" s="21">
        <f t="shared" si="527"/>
        <v>96000</v>
      </c>
      <c r="J1909" s="7"/>
    </row>
    <row r="1910" spans="1:10" hidden="1" x14ac:dyDescent="0.25">
      <c r="A1910" s="20" t="s">
        <v>36</v>
      </c>
      <c r="B1910" s="18" t="s">
        <v>37</v>
      </c>
      <c r="C1910" s="21">
        <v>3000</v>
      </c>
      <c r="D1910" s="22"/>
      <c r="E1910" s="23">
        <f t="shared" si="508"/>
        <v>0</v>
      </c>
      <c r="F1910" s="21"/>
      <c r="G1910" s="21"/>
      <c r="H1910" s="21">
        <f t="shared" si="527"/>
        <v>3000</v>
      </c>
      <c r="J1910" s="7"/>
    </row>
    <row r="1911" spans="1:10" hidden="1" x14ac:dyDescent="0.25">
      <c r="A1911" s="20" t="s">
        <v>26</v>
      </c>
      <c r="B1911" s="18" t="s">
        <v>27</v>
      </c>
      <c r="C1911" s="21">
        <v>1141000</v>
      </c>
      <c r="D1911" s="22">
        <v>180825</v>
      </c>
      <c r="E1911" s="23">
        <f t="shared" si="508"/>
        <v>0.15847940403155128</v>
      </c>
      <c r="F1911" s="21"/>
      <c r="G1911" s="21"/>
      <c r="H1911" s="21">
        <f t="shared" si="527"/>
        <v>1141000</v>
      </c>
      <c r="J1911" s="7"/>
    </row>
    <row r="1912" spans="1:10" hidden="1" x14ac:dyDescent="0.25">
      <c r="A1912" s="20" t="s">
        <v>155</v>
      </c>
      <c r="B1912" s="18" t="s">
        <v>156</v>
      </c>
      <c r="C1912" s="21">
        <v>283000</v>
      </c>
      <c r="D1912" s="22">
        <v>14976.46</v>
      </c>
      <c r="E1912" s="23">
        <f t="shared" si="508"/>
        <v>5.2920353356890458E-2</v>
      </c>
      <c r="F1912" s="21"/>
      <c r="G1912" s="21"/>
      <c r="H1912" s="21">
        <f t="shared" si="527"/>
        <v>283000</v>
      </c>
      <c r="J1912" s="7"/>
    </row>
    <row r="1913" spans="1:10" hidden="1" x14ac:dyDescent="0.25">
      <c r="A1913" s="20" t="s">
        <v>38</v>
      </c>
      <c r="B1913" s="18" t="s">
        <v>39</v>
      </c>
      <c r="C1913" s="21">
        <v>231000</v>
      </c>
      <c r="D1913" s="22">
        <v>59808</v>
      </c>
      <c r="E1913" s="23">
        <f t="shared" si="508"/>
        <v>0.25890909090909092</v>
      </c>
      <c r="F1913" s="21"/>
      <c r="G1913" s="21"/>
      <c r="H1913" s="21">
        <f t="shared" si="527"/>
        <v>231000</v>
      </c>
      <c r="J1913" s="7"/>
    </row>
    <row r="1914" spans="1:10" hidden="1" x14ac:dyDescent="0.25">
      <c r="A1914" s="19" t="s">
        <v>99</v>
      </c>
      <c r="B1914" s="18" t="s">
        <v>100</v>
      </c>
      <c r="C1914" s="10">
        <v>90000</v>
      </c>
      <c r="D1914" s="11"/>
      <c r="E1914" s="12">
        <f t="shared" si="508"/>
        <v>0</v>
      </c>
      <c r="F1914" s="10">
        <f t="shared" ref="F1914:H1914" si="528">F1915</f>
        <v>0</v>
      </c>
      <c r="G1914" s="10">
        <f t="shared" si="528"/>
        <v>0</v>
      </c>
      <c r="H1914" s="10">
        <f t="shared" si="528"/>
        <v>90000</v>
      </c>
      <c r="J1914" s="7"/>
    </row>
    <row r="1915" spans="1:10" hidden="1" x14ac:dyDescent="0.25">
      <c r="A1915" s="20" t="s">
        <v>101</v>
      </c>
      <c r="B1915" s="18" t="s">
        <v>100</v>
      </c>
      <c r="C1915" s="21">
        <v>90000</v>
      </c>
      <c r="D1915" s="22"/>
      <c r="E1915" s="23">
        <f t="shared" si="508"/>
        <v>0</v>
      </c>
      <c r="F1915" s="21"/>
      <c r="G1915" s="21"/>
      <c r="H1915" s="21">
        <f t="shared" ref="H1915" si="529">C1915+F1915-G1915</f>
        <v>90000</v>
      </c>
      <c r="J1915" s="7"/>
    </row>
    <row r="1916" spans="1:10" hidden="1" x14ac:dyDescent="0.25">
      <c r="A1916" s="19" t="s">
        <v>42</v>
      </c>
      <c r="B1916" s="18" t="s">
        <v>43</v>
      </c>
      <c r="C1916" s="10">
        <v>35500</v>
      </c>
      <c r="D1916" s="11">
        <v>11305</v>
      </c>
      <c r="E1916" s="12">
        <f t="shared" si="508"/>
        <v>0.3184507042253521</v>
      </c>
      <c r="F1916" s="10">
        <f>F1917+F1918+F1919</f>
        <v>0</v>
      </c>
      <c r="G1916" s="10">
        <f t="shared" ref="G1916:H1916" si="530">G1917+G1918+G1919</f>
        <v>0</v>
      </c>
      <c r="H1916" s="10">
        <f t="shared" si="530"/>
        <v>35500</v>
      </c>
      <c r="J1916" s="7"/>
    </row>
    <row r="1917" spans="1:10" hidden="1" x14ac:dyDescent="0.25">
      <c r="A1917" s="20" t="s">
        <v>104</v>
      </c>
      <c r="B1917" s="18" t="s">
        <v>105</v>
      </c>
      <c r="C1917" s="21">
        <v>20000</v>
      </c>
      <c r="D1917" s="22">
        <v>7805</v>
      </c>
      <c r="E1917" s="23">
        <f t="shared" si="508"/>
        <v>0.39024999999999999</v>
      </c>
      <c r="F1917" s="21"/>
      <c r="G1917" s="21"/>
      <c r="H1917" s="21">
        <f t="shared" ref="H1917:H1919" si="531">C1917+F1917-G1917</f>
        <v>20000</v>
      </c>
      <c r="J1917" s="7"/>
    </row>
    <row r="1918" spans="1:10" hidden="1" x14ac:dyDescent="0.25">
      <c r="A1918" s="20" t="s">
        <v>108</v>
      </c>
      <c r="B1918" s="18" t="s">
        <v>109</v>
      </c>
      <c r="C1918" s="21">
        <v>500</v>
      </c>
      <c r="D1918" s="22"/>
      <c r="E1918" s="23">
        <f t="shared" si="508"/>
        <v>0</v>
      </c>
      <c r="F1918" s="21"/>
      <c r="G1918" s="21"/>
      <c r="H1918" s="21">
        <f t="shared" si="531"/>
        <v>500</v>
      </c>
      <c r="J1918" s="7"/>
    </row>
    <row r="1919" spans="1:10" hidden="1" x14ac:dyDescent="0.25">
      <c r="A1919" s="20" t="s">
        <v>110</v>
      </c>
      <c r="B1919" s="18" t="s">
        <v>43</v>
      </c>
      <c r="C1919" s="21">
        <v>15000</v>
      </c>
      <c r="D1919" s="22">
        <v>3500</v>
      </c>
      <c r="E1919" s="23">
        <f t="shared" si="508"/>
        <v>0.23333333333333334</v>
      </c>
      <c r="F1919" s="21"/>
      <c r="G1919" s="21"/>
      <c r="H1919" s="21">
        <f t="shared" si="531"/>
        <v>15000</v>
      </c>
      <c r="J1919" s="7"/>
    </row>
    <row r="1920" spans="1:10" hidden="1" x14ac:dyDescent="0.25">
      <c r="A1920" s="19" t="s">
        <v>111</v>
      </c>
      <c r="B1920" s="18" t="s">
        <v>112</v>
      </c>
      <c r="C1920" s="10">
        <v>700</v>
      </c>
      <c r="D1920" s="11"/>
      <c r="E1920" s="12">
        <f t="shared" si="508"/>
        <v>0</v>
      </c>
      <c r="F1920" s="10">
        <f t="shared" ref="F1920:G1920" si="532">F1921+F1922+F1923</f>
        <v>0</v>
      </c>
      <c r="G1920" s="10">
        <f t="shared" si="532"/>
        <v>0</v>
      </c>
      <c r="H1920" s="10">
        <f>H1921+H1922+H1923</f>
        <v>700</v>
      </c>
      <c r="J1920" s="7"/>
    </row>
    <row r="1921" spans="1:10" hidden="1" x14ac:dyDescent="0.25">
      <c r="A1921" s="20" t="s">
        <v>113</v>
      </c>
      <c r="B1921" s="18" t="s">
        <v>114</v>
      </c>
      <c r="C1921" s="21">
        <v>300</v>
      </c>
      <c r="D1921" s="22"/>
      <c r="E1921" s="23">
        <f t="shared" si="508"/>
        <v>0</v>
      </c>
      <c r="F1921" s="21"/>
      <c r="G1921" s="21"/>
      <c r="H1921" s="21">
        <f t="shared" ref="H1921:H1925" si="533">C1921+F1921-G1921</f>
        <v>300</v>
      </c>
      <c r="J1921" s="7"/>
    </row>
    <row r="1922" spans="1:10" hidden="1" x14ac:dyDescent="0.25">
      <c r="A1922" s="20" t="s">
        <v>115</v>
      </c>
      <c r="B1922" s="18" t="s">
        <v>116</v>
      </c>
      <c r="C1922" s="21">
        <v>200</v>
      </c>
      <c r="D1922" s="22"/>
      <c r="E1922" s="23">
        <f t="shared" si="508"/>
        <v>0</v>
      </c>
      <c r="F1922" s="21"/>
      <c r="G1922" s="21"/>
      <c r="H1922" s="21">
        <f t="shared" si="533"/>
        <v>200</v>
      </c>
      <c r="J1922" s="7"/>
    </row>
    <row r="1923" spans="1:10" hidden="1" x14ac:dyDescent="0.25">
      <c r="A1923" s="20" t="s">
        <v>117</v>
      </c>
      <c r="B1923" s="18" t="s">
        <v>118</v>
      </c>
      <c r="C1923" s="21">
        <v>200</v>
      </c>
      <c r="D1923" s="22"/>
      <c r="E1923" s="23">
        <f t="shared" si="508"/>
        <v>0</v>
      </c>
      <c r="F1923" s="21"/>
      <c r="G1923" s="21"/>
      <c r="H1923" s="21">
        <f t="shared" si="533"/>
        <v>200</v>
      </c>
      <c r="J1923" s="7"/>
    </row>
    <row r="1924" spans="1:10" hidden="1" x14ac:dyDescent="0.25">
      <c r="A1924" s="19" t="s">
        <v>48</v>
      </c>
      <c r="B1924" s="18" t="s">
        <v>49</v>
      </c>
      <c r="C1924" s="10">
        <v>20000</v>
      </c>
      <c r="D1924" s="11">
        <v>20000</v>
      </c>
      <c r="E1924" s="12">
        <f t="shared" si="508"/>
        <v>1</v>
      </c>
      <c r="F1924" s="10">
        <f t="shared" ref="F1924:G1924" si="534">F1925</f>
        <v>0</v>
      </c>
      <c r="G1924" s="10">
        <f t="shared" si="534"/>
        <v>0</v>
      </c>
      <c r="H1924" s="10">
        <f>H1925</f>
        <v>20000</v>
      </c>
      <c r="J1924" s="7"/>
    </row>
    <row r="1925" spans="1:10" hidden="1" x14ac:dyDescent="0.25">
      <c r="A1925" s="20" t="s">
        <v>50</v>
      </c>
      <c r="B1925" s="18" t="s">
        <v>51</v>
      </c>
      <c r="C1925" s="21">
        <v>20000</v>
      </c>
      <c r="D1925" s="22">
        <v>20000</v>
      </c>
      <c r="E1925" s="23">
        <f t="shared" si="508"/>
        <v>1</v>
      </c>
      <c r="F1925" s="21"/>
      <c r="G1925" s="21"/>
      <c r="H1925" s="21">
        <f t="shared" si="533"/>
        <v>20000</v>
      </c>
      <c r="J1925" s="7"/>
    </row>
    <row r="1926" spans="1:10" hidden="1" x14ac:dyDescent="0.25">
      <c r="A1926" s="19" t="s">
        <v>123</v>
      </c>
      <c r="B1926" s="18" t="s">
        <v>124</v>
      </c>
      <c r="C1926" s="10">
        <v>105000</v>
      </c>
      <c r="D1926" s="11"/>
      <c r="E1926" s="12">
        <f t="shared" si="508"/>
        <v>0</v>
      </c>
      <c r="F1926" s="10">
        <f t="shared" ref="F1926:H1926" si="535">F1927+F1928+F1929</f>
        <v>0</v>
      </c>
      <c r="G1926" s="10">
        <f t="shared" si="535"/>
        <v>0</v>
      </c>
      <c r="H1926" s="10">
        <f t="shared" si="535"/>
        <v>105000</v>
      </c>
      <c r="J1926" s="7"/>
    </row>
    <row r="1927" spans="1:10" hidden="1" x14ac:dyDescent="0.25">
      <c r="A1927" s="20" t="s">
        <v>129</v>
      </c>
      <c r="B1927" s="18" t="s">
        <v>130</v>
      </c>
      <c r="C1927" s="21">
        <v>65000</v>
      </c>
      <c r="D1927" s="22"/>
      <c r="E1927" s="23">
        <f t="shared" si="508"/>
        <v>0</v>
      </c>
      <c r="F1927" s="21"/>
      <c r="G1927" s="21"/>
      <c r="H1927" s="21">
        <f t="shared" ref="H1927:H1929" si="536">C1927+F1927-G1927</f>
        <v>65000</v>
      </c>
      <c r="J1927" s="7"/>
    </row>
    <row r="1928" spans="1:10" hidden="1" x14ac:dyDescent="0.25">
      <c r="A1928" s="20" t="s">
        <v>200</v>
      </c>
      <c r="B1928" s="18" t="s">
        <v>201</v>
      </c>
      <c r="C1928" s="21">
        <v>20000</v>
      </c>
      <c r="D1928" s="22"/>
      <c r="E1928" s="23">
        <f t="shared" si="508"/>
        <v>0</v>
      </c>
      <c r="F1928" s="21"/>
      <c r="G1928" s="21"/>
      <c r="H1928" s="21">
        <f t="shared" si="536"/>
        <v>20000</v>
      </c>
      <c r="J1928" s="7"/>
    </row>
    <row r="1929" spans="1:10" hidden="1" x14ac:dyDescent="0.25">
      <c r="A1929" s="20" t="s">
        <v>218</v>
      </c>
      <c r="B1929" s="18" t="s">
        <v>219</v>
      </c>
      <c r="C1929" s="21">
        <v>20000</v>
      </c>
      <c r="D1929" s="22"/>
      <c r="E1929" s="23">
        <f t="shared" si="508"/>
        <v>0</v>
      </c>
      <c r="F1929" s="21"/>
      <c r="G1929" s="21"/>
      <c r="H1929" s="21">
        <f t="shared" si="536"/>
        <v>20000</v>
      </c>
      <c r="J1929" s="7"/>
    </row>
    <row r="1930" spans="1:10" hidden="1" x14ac:dyDescent="0.25">
      <c r="A1930" s="17" t="s">
        <v>119</v>
      </c>
      <c r="B1930" s="18" t="s">
        <v>120</v>
      </c>
      <c r="C1930" s="10">
        <v>140000</v>
      </c>
      <c r="D1930" s="11">
        <v>53157.24</v>
      </c>
      <c r="E1930" s="12">
        <f t="shared" si="508"/>
        <v>0.37969457142857144</v>
      </c>
      <c r="F1930" s="10">
        <f>F1931+F1934+F1936</f>
        <v>0</v>
      </c>
      <c r="G1930" s="10">
        <f>G1931+G1934+G1936</f>
        <v>0</v>
      </c>
      <c r="H1930" s="10">
        <f>H1931+H1934+H1936</f>
        <v>140000</v>
      </c>
      <c r="J1930" s="7"/>
    </row>
    <row r="1931" spans="1:10" hidden="1" x14ac:dyDescent="0.25">
      <c r="A1931" s="19" t="s">
        <v>24</v>
      </c>
      <c r="B1931" s="18" t="s">
        <v>25</v>
      </c>
      <c r="C1931" s="10">
        <v>95000</v>
      </c>
      <c r="D1931" s="11">
        <v>38377.5</v>
      </c>
      <c r="E1931" s="12">
        <f t="shared" si="508"/>
        <v>0.40397368421052632</v>
      </c>
      <c r="F1931" s="10">
        <f t="shared" ref="F1931:H1931" si="537">F1932+F1933</f>
        <v>0</v>
      </c>
      <c r="G1931" s="10">
        <f t="shared" si="537"/>
        <v>0</v>
      </c>
      <c r="H1931" s="10">
        <f t="shared" si="537"/>
        <v>95000</v>
      </c>
      <c r="J1931" s="7"/>
    </row>
    <row r="1932" spans="1:10" hidden="1" x14ac:dyDescent="0.25">
      <c r="A1932" s="20" t="s">
        <v>26</v>
      </c>
      <c r="B1932" s="18" t="s">
        <v>27</v>
      </c>
      <c r="C1932" s="21">
        <v>90000</v>
      </c>
      <c r="D1932" s="22">
        <v>38377.5</v>
      </c>
      <c r="E1932" s="23">
        <f t="shared" si="508"/>
        <v>0.42641666666666667</v>
      </c>
      <c r="F1932" s="21"/>
      <c r="G1932" s="21"/>
      <c r="H1932" s="21">
        <f t="shared" ref="H1932:H1933" si="538">C1932+F1932-G1932</f>
        <v>90000</v>
      </c>
      <c r="J1932" s="7"/>
    </row>
    <row r="1933" spans="1:10" hidden="1" x14ac:dyDescent="0.25">
      <c r="A1933" s="20" t="s">
        <v>38</v>
      </c>
      <c r="B1933" s="18" t="s">
        <v>39</v>
      </c>
      <c r="C1933" s="21">
        <v>5000</v>
      </c>
      <c r="D1933" s="22"/>
      <c r="E1933" s="23">
        <f t="shared" si="508"/>
        <v>0</v>
      </c>
      <c r="F1933" s="21"/>
      <c r="G1933" s="21"/>
      <c r="H1933" s="21">
        <f t="shared" si="538"/>
        <v>5000</v>
      </c>
      <c r="J1933" s="7"/>
    </row>
    <row r="1934" spans="1:10" hidden="1" x14ac:dyDescent="0.25">
      <c r="A1934" s="19" t="s">
        <v>99</v>
      </c>
      <c r="B1934" s="18" t="s">
        <v>100</v>
      </c>
      <c r="C1934" s="10">
        <v>5000</v>
      </c>
      <c r="D1934" s="11">
        <v>982.24</v>
      </c>
      <c r="E1934" s="12">
        <f t="shared" si="508"/>
        <v>0.19644800000000001</v>
      </c>
      <c r="F1934" s="10">
        <f t="shared" ref="F1934:H1934" si="539">F1935</f>
        <v>0</v>
      </c>
      <c r="G1934" s="10">
        <f t="shared" si="539"/>
        <v>0</v>
      </c>
      <c r="H1934" s="10">
        <f t="shared" si="539"/>
        <v>5000</v>
      </c>
      <c r="J1934" s="7"/>
    </row>
    <row r="1935" spans="1:10" hidden="1" x14ac:dyDescent="0.25">
      <c r="A1935" s="20" t="s">
        <v>101</v>
      </c>
      <c r="B1935" s="18" t="s">
        <v>100</v>
      </c>
      <c r="C1935" s="21">
        <v>5000</v>
      </c>
      <c r="D1935" s="22">
        <v>982.24</v>
      </c>
      <c r="E1935" s="23">
        <f t="shared" si="508"/>
        <v>0.19644800000000001</v>
      </c>
      <c r="F1935" s="21"/>
      <c r="G1935" s="21"/>
      <c r="H1935" s="21">
        <f t="shared" ref="H1935" si="540">C1935+F1935-G1935</f>
        <v>5000</v>
      </c>
      <c r="J1935" s="7"/>
    </row>
    <row r="1936" spans="1:10" hidden="1" x14ac:dyDescent="0.25">
      <c r="A1936" s="19" t="s">
        <v>48</v>
      </c>
      <c r="B1936" s="18" t="s">
        <v>49</v>
      </c>
      <c r="C1936" s="10">
        <v>40000</v>
      </c>
      <c r="D1936" s="11">
        <v>13797.5</v>
      </c>
      <c r="E1936" s="12">
        <f t="shared" si="508"/>
        <v>0.34493750000000001</v>
      </c>
      <c r="F1936" s="10">
        <f t="shared" ref="F1936:H1936" si="541">F1937</f>
        <v>0</v>
      </c>
      <c r="G1936" s="10">
        <f t="shared" si="541"/>
        <v>0</v>
      </c>
      <c r="H1936" s="10">
        <f t="shared" si="541"/>
        <v>40000</v>
      </c>
      <c r="J1936" s="7"/>
    </row>
    <row r="1937" spans="1:10" hidden="1" x14ac:dyDescent="0.25">
      <c r="A1937" s="20" t="s">
        <v>50</v>
      </c>
      <c r="B1937" s="18" t="s">
        <v>51</v>
      </c>
      <c r="C1937" s="21">
        <v>40000</v>
      </c>
      <c r="D1937" s="22">
        <v>13797.5</v>
      </c>
      <c r="E1937" s="23">
        <f t="shared" si="508"/>
        <v>0.34493750000000001</v>
      </c>
      <c r="F1937" s="21"/>
      <c r="G1937" s="21"/>
      <c r="H1937" s="21">
        <f t="shared" ref="H1937" si="542">C1937+F1937-G1937</f>
        <v>40000</v>
      </c>
      <c r="J1937" s="7"/>
    </row>
    <row r="1938" spans="1:10" hidden="1" x14ac:dyDescent="0.25">
      <c r="A1938" s="17" t="s">
        <v>133</v>
      </c>
      <c r="B1938" s="18" t="s">
        <v>134</v>
      </c>
      <c r="C1938" s="10">
        <v>15000</v>
      </c>
      <c r="D1938" s="11"/>
      <c r="E1938" s="12">
        <f t="shared" si="508"/>
        <v>0</v>
      </c>
      <c r="F1938" s="10">
        <f>F1939</f>
        <v>0</v>
      </c>
      <c r="G1938" s="10">
        <f>G1939</f>
        <v>0</v>
      </c>
      <c r="H1938" s="10">
        <f>H1939</f>
        <v>15000</v>
      </c>
      <c r="J1938" s="7"/>
    </row>
    <row r="1939" spans="1:10" hidden="1" x14ac:dyDescent="0.25">
      <c r="A1939" s="19" t="s">
        <v>99</v>
      </c>
      <c r="B1939" s="18" t="s">
        <v>100</v>
      </c>
      <c r="C1939" s="10">
        <v>15000</v>
      </c>
      <c r="D1939" s="11"/>
      <c r="E1939" s="12">
        <f t="shared" si="508"/>
        <v>0</v>
      </c>
      <c r="F1939" s="10">
        <f t="shared" ref="F1939:H1939" si="543">F1940</f>
        <v>0</v>
      </c>
      <c r="G1939" s="10">
        <f t="shared" si="543"/>
        <v>0</v>
      </c>
      <c r="H1939" s="10">
        <f t="shared" si="543"/>
        <v>15000</v>
      </c>
      <c r="J1939" s="7"/>
    </row>
    <row r="1940" spans="1:10" hidden="1" x14ac:dyDescent="0.25">
      <c r="A1940" s="20" t="s">
        <v>101</v>
      </c>
      <c r="B1940" s="18" t="s">
        <v>100</v>
      </c>
      <c r="C1940" s="21">
        <v>15000</v>
      </c>
      <c r="D1940" s="22"/>
      <c r="E1940" s="23">
        <f t="shared" si="508"/>
        <v>0</v>
      </c>
      <c r="F1940" s="21"/>
      <c r="G1940" s="21"/>
      <c r="H1940" s="21">
        <f t="shared" ref="H1940" si="544">C1940+F1940-G1940</f>
        <v>15000</v>
      </c>
      <c r="J1940" s="7"/>
    </row>
    <row r="1941" spans="1:10" hidden="1" x14ac:dyDescent="0.25">
      <c r="A1941" s="15" t="s">
        <v>365</v>
      </c>
      <c r="B1941" s="16" t="s">
        <v>366</v>
      </c>
      <c r="C1941" s="10">
        <v>11205308</v>
      </c>
      <c r="D1941" s="11"/>
      <c r="E1941" s="12">
        <f t="shared" si="508"/>
        <v>0</v>
      </c>
      <c r="F1941" s="10">
        <f>F1942+F1952</f>
        <v>0</v>
      </c>
      <c r="G1941" s="10">
        <f>G1942+G1952</f>
        <v>0</v>
      </c>
      <c r="H1941" s="10">
        <f>H1942+H1952</f>
        <v>11205308</v>
      </c>
      <c r="J1941" s="7"/>
    </row>
    <row r="1942" spans="1:10" hidden="1" x14ac:dyDescent="0.25">
      <c r="A1942" s="17" t="s">
        <v>188</v>
      </c>
      <c r="B1942" s="18" t="s">
        <v>189</v>
      </c>
      <c r="C1942" s="10">
        <v>2205308</v>
      </c>
      <c r="D1942" s="11"/>
      <c r="E1942" s="12">
        <f t="shared" si="508"/>
        <v>0</v>
      </c>
      <c r="F1942" s="10">
        <f>F1943+F1945+F1947</f>
        <v>0</v>
      </c>
      <c r="G1942" s="10">
        <f t="shared" ref="G1942:H1942" si="545">G1943+G1945+G1947</f>
        <v>0</v>
      </c>
      <c r="H1942" s="10">
        <f t="shared" si="545"/>
        <v>2205308</v>
      </c>
      <c r="J1942" s="7"/>
    </row>
    <row r="1943" spans="1:10" hidden="1" x14ac:dyDescent="0.25">
      <c r="A1943" s="19" t="s">
        <v>62</v>
      </c>
      <c r="B1943" s="18" t="s">
        <v>63</v>
      </c>
      <c r="C1943" s="10">
        <v>63648</v>
      </c>
      <c r="D1943" s="11"/>
      <c r="E1943" s="12">
        <f t="shared" si="508"/>
        <v>0</v>
      </c>
      <c r="F1943" s="10">
        <f t="shared" ref="F1943:H1943" si="546">F1944</f>
        <v>0</v>
      </c>
      <c r="G1943" s="10">
        <f t="shared" si="546"/>
        <v>0</v>
      </c>
      <c r="H1943" s="10">
        <f t="shared" si="546"/>
        <v>63648</v>
      </c>
      <c r="J1943" s="7"/>
    </row>
    <row r="1944" spans="1:10" hidden="1" x14ac:dyDescent="0.25">
      <c r="A1944" s="20" t="s">
        <v>64</v>
      </c>
      <c r="B1944" s="18" t="s">
        <v>65</v>
      </c>
      <c r="C1944" s="21">
        <v>63648</v>
      </c>
      <c r="D1944" s="22"/>
      <c r="E1944" s="23">
        <f t="shared" si="508"/>
        <v>0</v>
      </c>
      <c r="F1944" s="21"/>
      <c r="G1944" s="21"/>
      <c r="H1944" s="21">
        <f t="shared" ref="H1944" si="547">C1944+F1944-G1944</f>
        <v>63648</v>
      </c>
      <c r="J1944" s="7"/>
    </row>
    <row r="1945" spans="1:10" hidden="1" x14ac:dyDescent="0.25">
      <c r="A1945" s="19" t="s">
        <v>73</v>
      </c>
      <c r="B1945" s="18" t="s">
        <v>74</v>
      </c>
      <c r="C1945" s="10">
        <v>11664</v>
      </c>
      <c r="D1945" s="11"/>
      <c r="E1945" s="12">
        <f t="shared" si="508"/>
        <v>0</v>
      </c>
      <c r="F1945" s="10">
        <f t="shared" ref="F1945:H1945" si="548">F1946</f>
        <v>0</v>
      </c>
      <c r="G1945" s="10">
        <f t="shared" si="548"/>
        <v>0</v>
      </c>
      <c r="H1945" s="10">
        <f t="shared" si="548"/>
        <v>11664</v>
      </c>
      <c r="J1945" s="7"/>
    </row>
    <row r="1946" spans="1:10" hidden="1" x14ac:dyDescent="0.25">
      <c r="A1946" s="20" t="s">
        <v>77</v>
      </c>
      <c r="B1946" s="18" t="s">
        <v>78</v>
      </c>
      <c r="C1946" s="21">
        <v>11664</v>
      </c>
      <c r="D1946" s="22"/>
      <c r="E1946" s="23">
        <f t="shared" si="508"/>
        <v>0</v>
      </c>
      <c r="F1946" s="21"/>
      <c r="G1946" s="21"/>
      <c r="H1946" s="21">
        <f t="shared" ref="H1946" si="549">C1946+F1946-G1946</f>
        <v>11664</v>
      </c>
      <c r="J1946" s="7"/>
    </row>
    <row r="1947" spans="1:10" hidden="1" x14ac:dyDescent="0.25">
      <c r="A1947" s="19" t="s">
        <v>24</v>
      </c>
      <c r="B1947" s="18" t="s">
        <v>25</v>
      </c>
      <c r="C1947" s="10">
        <v>2129996</v>
      </c>
      <c r="D1947" s="11"/>
      <c r="E1947" s="12">
        <f t="shared" si="508"/>
        <v>0</v>
      </c>
      <c r="F1947" s="10">
        <f>F1948+F1949+F1950+F1951</f>
        <v>0</v>
      </c>
      <c r="G1947" s="10">
        <f t="shared" ref="G1947:H1947" si="550">G1948+G1949+G1950+G1951</f>
        <v>0</v>
      </c>
      <c r="H1947" s="10">
        <f t="shared" si="550"/>
        <v>2129996</v>
      </c>
      <c r="J1947" s="7"/>
    </row>
    <row r="1948" spans="1:10" hidden="1" x14ac:dyDescent="0.25">
      <c r="A1948" s="20" t="s">
        <v>93</v>
      </c>
      <c r="B1948" s="18" t="s">
        <v>94</v>
      </c>
      <c r="C1948" s="21">
        <v>15000</v>
      </c>
      <c r="D1948" s="22"/>
      <c r="E1948" s="23">
        <f t="shared" ref="E1948:E1961" si="551">D1948/C1948</f>
        <v>0</v>
      </c>
      <c r="F1948" s="21"/>
      <c r="G1948" s="21"/>
      <c r="H1948" s="21">
        <f t="shared" ref="H1948:H1951" si="552">C1948+F1948-G1948</f>
        <v>15000</v>
      </c>
      <c r="J1948" s="7"/>
    </row>
    <row r="1949" spans="1:10" hidden="1" x14ac:dyDescent="0.25">
      <c r="A1949" s="20" t="s">
        <v>26</v>
      </c>
      <c r="B1949" s="18" t="s">
        <v>27</v>
      </c>
      <c r="C1949" s="21">
        <v>1611741</v>
      </c>
      <c r="D1949" s="22"/>
      <c r="E1949" s="23">
        <f t="shared" si="551"/>
        <v>0</v>
      </c>
      <c r="F1949" s="21"/>
      <c r="G1949" s="21"/>
      <c r="H1949" s="21">
        <f t="shared" si="552"/>
        <v>1611741</v>
      </c>
      <c r="J1949" s="7"/>
    </row>
    <row r="1950" spans="1:10" hidden="1" x14ac:dyDescent="0.25">
      <c r="A1950" s="20" t="s">
        <v>155</v>
      </c>
      <c r="B1950" s="18" t="s">
        <v>156</v>
      </c>
      <c r="C1950" s="21">
        <v>497218</v>
      </c>
      <c r="D1950" s="22"/>
      <c r="E1950" s="23">
        <f t="shared" si="551"/>
        <v>0</v>
      </c>
      <c r="F1950" s="21"/>
      <c r="G1950" s="21"/>
      <c r="H1950" s="21">
        <f t="shared" si="552"/>
        <v>497218</v>
      </c>
      <c r="J1950" s="7"/>
    </row>
    <row r="1951" spans="1:10" hidden="1" x14ac:dyDescent="0.25">
      <c r="A1951" s="20" t="s">
        <v>38</v>
      </c>
      <c r="B1951" s="18" t="s">
        <v>39</v>
      </c>
      <c r="C1951" s="21">
        <v>6037</v>
      </c>
      <c r="D1951" s="22"/>
      <c r="E1951" s="23">
        <f t="shared" si="551"/>
        <v>0</v>
      </c>
      <c r="F1951" s="21"/>
      <c r="G1951" s="21"/>
      <c r="H1951" s="21">
        <f t="shared" si="552"/>
        <v>6037</v>
      </c>
      <c r="J1951" s="7"/>
    </row>
    <row r="1952" spans="1:10" hidden="1" x14ac:dyDescent="0.25">
      <c r="A1952" s="17" t="s">
        <v>196</v>
      </c>
      <c r="B1952" s="18" t="s">
        <v>197</v>
      </c>
      <c r="C1952" s="10">
        <v>9000000</v>
      </c>
      <c r="D1952" s="11"/>
      <c r="E1952" s="12">
        <f t="shared" si="551"/>
        <v>0</v>
      </c>
      <c r="F1952" s="10">
        <f>F1953+F1955+F1957</f>
        <v>0</v>
      </c>
      <c r="G1952" s="10">
        <f t="shared" ref="G1952:H1952" si="553">G1953+G1955+G1957</f>
        <v>0</v>
      </c>
      <c r="H1952" s="10">
        <f t="shared" si="553"/>
        <v>9000000</v>
      </c>
      <c r="J1952" s="7"/>
    </row>
    <row r="1953" spans="1:10" hidden="1" x14ac:dyDescent="0.25">
      <c r="A1953" s="19" t="s">
        <v>62</v>
      </c>
      <c r="B1953" s="18" t="s">
        <v>63</v>
      </c>
      <c r="C1953" s="10">
        <v>361000</v>
      </c>
      <c r="D1953" s="11"/>
      <c r="E1953" s="12">
        <f t="shared" si="551"/>
        <v>0</v>
      </c>
      <c r="F1953" s="10">
        <f t="shared" ref="F1953:H1953" si="554">F1954</f>
        <v>0</v>
      </c>
      <c r="G1953" s="10">
        <f t="shared" si="554"/>
        <v>0</v>
      </c>
      <c r="H1953" s="10">
        <f t="shared" si="554"/>
        <v>361000</v>
      </c>
      <c r="J1953" s="7"/>
    </row>
    <row r="1954" spans="1:10" hidden="1" x14ac:dyDescent="0.25">
      <c r="A1954" s="20" t="s">
        <v>64</v>
      </c>
      <c r="B1954" s="18" t="s">
        <v>65</v>
      </c>
      <c r="C1954" s="21">
        <v>361000</v>
      </c>
      <c r="D1954" s="22"/>
      <c r="E1954" s="23">
        <f t="shared" si="551"/>
        <v>0</v>
      </c>
      <c r="F1954" s="21"/>
      <c r="G1954" s="21"/>
      <c r="H1954" s="21">
        <f t="shared" ref="H1954" si="555">C1954+F1954-G1954</f>
        <v>361000</v>
      </c>
      <c r="J1954" s="7"/>
    </row>
    <row r="1955" spans="1:10" hidden="1" x14ac:dyDescent="0.25">
      <c r="A1955" s="19" t="s">
        <v>73</v>
      </c>
      <c r="B1955" s="18" t="s">
        <v>74</v>
      </c>
      <c r="C1955" s="10">
        <v>66000</v>
      </c>
      <c r="D1955" s="11"/>
      <c r="E1955" s="12">
        <f t="shared" si="551"/>
        <v>0</v>
      </c>
      <c r="F1955" s="10">
        <f t="shared" ref="F1955:H1955" si="556">F1956</f>
        <v>0</v>
      </c>
      <c r="G1955" s="10">
        <f t="shared" si="556"/>
        <v>0</v>
      </c>
      <c r="H1955" s="10">
        <f t="shared" si="556"/>
        <v>66000</v>
      </c>
      <c r="J1955" s="7"/>
    </row>
    <row r="1956" spans="1:10" hidden="1" x14ac:dyDescent="0.25">
      <c r="A1956" s="20" t="s">
        <v>77</v>
      </c>
      <c r="B1956" s="18" t="s">
        <v>78</v>
      </c>
      <c r="C1956" s="21">
        <v>66000</v>
      </c>
      <c r="D1956" s="22"/>
      <c r="E1956" s="23">
        <f t="shared" si="551"/>
        <v>0</v>
      </c>
      <c r="F1956" s="21"/>
      <c r="G1956" s="21"/>
      <c r="H1956" s="21">
        <f t="shared" ref="H1956" si="557">C1956+F1956-G1956</f>
        <v>66000</v>
      </c>
      <c r="J1956" s="7"/>
    </row>
    <row r="1957" spans="1:10" hidden="1" x14ac:dyDescent="0.25">
      <c r="A1957" s="19" t="s">
        <v>24</v>
      </c>
      <c r="B1957" s="18" t="s">
        <v>25</v>
      </c>
      <c r="C1957" s="10">
        <v>8573000</v>
      </c>
      <c r="D1957" s="11"/>
      <c r="E1957" s="12">
        <f t="shared" si="551"/>
        <v>0</v>
      </c>
      <c r="F1957" s="10">
        <f>F1958+F1959+F1960+F1961</f>
        <v>0</v>
      </c>
      <c r="G1957" s="10">
        <f t="shared" ref="G1957:H1957" si="558">G1958+G1959+G1960+G1961</f>
        <v>0</v>
      </c>
      <c r="H1957" s="10">
        <f t="shared" si="558"/>
        <v>8573000</v>
      </c>
      <c r="J1957" s="7"/>
    </row>
    <row r="1958" spans="1:10" hidden="1" x14ac:dyDescent="0.25">
      <c r="A1958" s="20" t="s">
        <v>93</v>
      </c>
      <c r="B1958" s="18" t="s">
        <v>94</v>
      </c>
      <c r="C1958" s="21">
        <v>85000</v>
      </c>
      <c r="D1958" s="22"/>
      <c r="E1958" s="23">
        <f t="shared" si="551"/>
        <v>0</v>
      </c>
      <c r="F1958" s="21"/>
      <c r="G1958" s="21"/>
      <c r="H1958" s="21">
        <f t="shared" ref="H1958:H1961" si="559">C1958+F1958-G1958</f>
        <v>85000</v>
      </c>
      <c r="J1958" s="7"/>
    </row>
    <row r="1959" spans="1:10" hidden="1" x14ac:dyDescent="0.25">
      <c r="A1959" s="20" t="s">
        <v>26</v>
      </c>
      <c r="B1959" s="18" t="s">
        <v>27</v>
      </c>
      <c r="C1959" s="21">
        <v>6000000</v>
      </c>
      <c r="D1959" s="22"/>
      <c r="E1959" s="23">
        <f t="shared" si="551"/>
        <v>0</v>
      </c>
      <c r="F1959" s="21"/>
      <c r="G1959" s="21"/>
      <c r="H1959" s="21">
        <f t="shared" si="559"/>
        <v>6000000</v>
      </c>
      <c r="J1959" s="7"/>
    </row>
    <row r="1960" spans="1:10" hidden="1" x14ac:dyDescent="0.25">
      <c r="A1960" s="20" t="s">
        <v>155</v>
      </c>
      <c r="B1960" s="18" t="s">
        <v>156</v>
      </c>
      <c r="C1960" s="21">
        <v>2454000</v>
      </c>
      <c r="D1960" s="22"/>
      <c r="E1960" s="23">
        <f t="shared" si="551"/>
        <v>0</v>
      </c>
      <c r="F1960" s="21"/>
      <c r="G1960" s="21"/>
      <c r="H1960" s="21">
        <f t="shared" si="559"/>
        <v>2454000</v>
      </c>
      <c r="J1960" s="7"/>
    </row>
    <row r="1961" spans="1:10" hidden="1" x14ac:dyDescent="0.25">
      <c r="A1961" s="20" t="s">
        <v>38</v>
      </c>
      <c r="B1961" s="18" t="s">
        <v>39</v>
      </c>
      <c r="C1961" s="21">
        <v>34000</v>
      </c>
      <c r="D1961" s="22"/>
      <c r="E1961" s="23">
        <f t="shared" si="551"/>
        <v>0</v>
      </c>
      <c r="F1961" s="21"/>
      <c r="G1961" s="21"/>
      <c r="H1961" s="21">
        <f t="shared" si="559"/>
        <v>34000</v>
      </c>
      <c r="J1961" s="24"/>
    </row>
  </sheetData>
  <sheetProtection algorithmName="SHA-512" hashValue="7K7uc+o1TMNEcCJCcKRg/TCC9BlwOOB5uIS7OqFTWm5vMDLBcBXZnDShLnPNjZtDcP0KqMurYgXA79nYYTrL+Q==" saltValue="6RFUZnKyX2brCAjTNdDV+Q==" spinCount="100000" sheet="1" objects="1" scenarios="1"/>
  <protectedRanges>
    <protectedRange sqref="J609:J830" name="Raspon9"/>
    <protectedRange sqref="F789:G789 F791:G791 F793:G793 F796:G796 F798:G798 F800:G800 F802:G802 F804:G808 F810:G810 F812:G812 F814:G814" name="Raspon7"/>
    <protectedRange sqref="F723:G725 F727:G727 F731:G731 F733:G734 F736:G736 F738:G738 F742:G742 F744:G744 F746:G746 F748:G751 F753:G753" name="Raspon5"/>
    <protectedRange sqref="F646:G646 F648:G649 F651:G651 F655:G655 F657:G659 F661:G661 F665:G665 F667:G667 F669:G669 F671:G674 F676:G678" name="Raspon3"/>
    <protectedRange sqref="F613:G613 F615:G616 F618:G618 F620:G620 F623:G623 F625:G625 F627:G627 F629:G629 F631:G631 F633:G633 F636:G636 F638:G638 F640:G641 F643:G643" name="Raspon2"/>
    <protectedRange sqref="F680:G687 F689:G689 F691:G696 F698:G698 F700:G700 F704:G704 F706:G708 F710:G710 F712:G712 F715:G715 F717:G721" name="Raspon4"/>
    <protectedRange sqref="F755:G755 F758:G758 F760:G760 F762:G762 F764:G767 F769:G769 F771:G771 F775:G775 F777:G777 F779:G779 F781:G781 F783:G787" name="Raspon6"/>
    <protectedRange sqref="F818:G818 F820:G820 F822:G825 F827:G827 F829:G830" name="Raspon8"/>
  </protectedRanges>
  <mergeCells count="1">
    <mergeCell ref="A1:H1"/>
  </mergeCells>
  <pageMargins left="0.7" right="0.7" top="0.75" bottom="0.75" header="0.3" footer="0.3"/>
  <pageSetup paperSize="9" scale="42" orientation="landscape" r:id="rId1"/>
  <rowBreaks count="1" manualBreakCount="1">
    <brk id="7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10910</vt:lpstr>
      <vt:lpstr>'10910'!Podrucje_ispisa</vt:lpstr>
    </vt:vector>
  </TitlesOfParts>
  <Company>Ministarstvo pravosuđa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Koprivc</dc:creator>
  <cp:lastModifiedBy>Tomislav Briški</cp:lastModifiedBy>
  <cp:lastPrinted>2021-04-28T08:12:28Z</cp:lastPrinted>
  <dcterms:created xsi:type="dcterms:W3CDTF">2021-04-23T07:49:22Z</dcterms:created>
  <dcterms:modified xsi:type="dcterms:W3CDTF">2021-09-21T16:16:10Z</dcterms:modified>
</cp:coreProperties>
</file>